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1020" windowWidth="15135" windowHeight="8400" firstSheet="2" activeTab="3"/>
  </bookViews>
  <sheets>
    <sheet name="สรุปโครงการ" sheetId="1" state="hidden" r:id="rId1"/>
    <sheet name="ยุทธศาสตร์ 1.158" sheetId="2" state="hidden" r:id="rId2"/>
    <sheet name="ปก" sheetId="3" r:id="rId3"/>
    <sheet name="สรุป" sheetId="4" r:id="rId4"/>
    <sheet name="ยุทธศาสตร์ 1" sheetId="5" r:id="rId5"/>
    <sheet name="3" sheetId="6" r:id="rId6"/>
    <sheet name="4" sheetId="7" r:id="rId7"/>
    <sheet name="5.1" sheetId="8" r:id="rId8"/>
    <sheet name="5.2และ5.3 " sheetId="9" r:id="rId9"/>
    <sheet name="6" sheetId="10" state="hidden" r:id="rId10"/>
    <sheet name="1.คุรภัณฑ์สำนักงาน" sheetId="11" r:id="rId11"/>
    <sheet name="5ครุภัณฑ์การศึกษา" sheetId="12" r:id="rId12"/>
  </sheets>
  <externalReferences>
    <externalReference r:id="rId15"/>
  </externalReferences>
  <definedNames>
    <definedName name="_xlfn.BAHTTEXT" hidden="1">#NAME?</definedName>
    <definedName name="_xlnm.Print_Area" localSheetId="10">'1.คุรภัณฑ์สำนักงาน'!$A$1:$K$88</definedName>
    <definedName name="_xlnm.Print_Area" localSheetId="5">'3'!$A$1:$L$193</definedName>
    <definedName name="_xlnm.Print_Area" localSheetId="6">'4'!$A$1:$K$25</definedName>
    <definedName name="_xlnm.Print_Area" localSheetId="7">'5.1'!$A$1:$K$94</definedName>
    <definedName name="_xlnm.Print_Area" localSheetId="8">'5.2และ5.3 '!$A$1:$K$30</definedName>
    <definedName name="_xlnm.Print_Area" localSheetId="11">'5ครุภัณฑ์การศึกษา'!$A$1:$K$28</definedName>
    <definedName name="_xlnm.Print_Area" localSheetId="4">'ยุทธศาสตร์ 1'!$A$2:$K$132</definedName>
    <definedName name="_xlnm.Print_Area" localSheetId="3">'สรุป'!$A$1:$F$117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<sst xmlns="http://schemas.openxmlformats.org/spreadsheetml/2006/main" count="1518" uniqueCount="433">
  <si>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</si>
  <si>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</si>
  <si>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</si>
  <si>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</si>
  <si>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</si>
  <si>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</si>
  <si>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</si>
  <si>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</si>
  <si>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</si>
  <si>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</si>
  <si>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</si>
  <si>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</si>
  <si>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</si>
  <si>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</si>
  <si>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</si>
  <si>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</si>
  <si>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</si>
  <si>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</si>
  <si>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</si>
  <si>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</si>
  <si>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</si>
  <si>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</si>
  <si>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</si>
  <si>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</si>
  <si>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</si>
  <si>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</si>
  <si>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</si>
  <si>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</si>
  <si>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</si>
  <si>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</si>
  <si>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</si>
  <si>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</si>
  <si>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</si>
  <si>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</si>
  <si>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</si>
  <si>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</si>
  <si>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</si>
  <si>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</si>
  <si>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</si>
  <si>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</si>
  <si>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</si>
  <si>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</si>
  <si>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</si>
  <si>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</si>
  <si>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</si>
  <si>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</si>
  <si>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</si>
  <si>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</si>
  <si>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</si>
  <si>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</si>
  <si>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</si>
  <si>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</si>
  <si>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</si>
  <si>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</si>
  <si>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</si>
  <si>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</si>
  <si>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</si>
  <si>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</si>
  <si>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</si>
  <si>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</si>
  <si>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</si>
  <si>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</si>
  <si>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</si>
  <si>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</si>
  <si>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</si>
  <si>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</si>
  <si>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</si>
  <si>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</si>
  <si>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</si>
  <si>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</si>
  <si>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</si>
  <si>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</si>
  <si>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</si>
  <si>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</si>
  <si>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</si>
  <si>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>ค่าใช้จ่ายในการดำเนินงาน</t>
  </si>
  <si>
    <t>โครงการป้องกันและลดอุบัติเหตุทาง</t>
  </si>
  <si>
    <t>ถนนในช่วงเทศกาลวันสำคัญ</t>
  </si>
  <si>
    <t>โครงการอาหารเสริม (นม)โรงเรียน</t>
  </si>
  <si>
    <t>ค่าอาหารกลางวันให้แก่นักเรียน</t>
  </si>
  <si>
    <t>ในเขตรับผิดชอบ อบต.พะงาด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</si>
  <si>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</si>
  <si>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</si>
  <si>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</si>
  <si>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</si>
  <si>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</si>
  <si>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</si>
  <si>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</si>
  <si>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</si>
  <si>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</si>
  <si>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</si>
  <si>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</si>
  <si>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</si>
  <si>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</si>
  <si>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</si>
  <si>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</si>
  <si>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</si>
  <si>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</si>
  <si>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</si>
  <si>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</si>
  <si>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</si>
  <si>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</si>
  <si>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</si>
  <si>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</si>
  <si>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</si>
  <si>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</si>
  <si>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</si>
  <si>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</si>
  <si>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</si>
  <si>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</si>
  <si>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</si>
  <si>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</si>
  <si>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</si>
  <si>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</si>
  <si>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</si>
  <si>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</si>
  <si>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</si>
  <si>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</si>
  <si>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</si>
  <si>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</si>
  <si>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</si>
  <si>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</si>
  <si>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</si>
  <si>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</si>
  <si>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</si>
  <si>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</si>
  <si>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</si>
  <si>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</si>
  <si>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</si>
  <si>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</si>
  <si>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</si>
  <si>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</si>
  <si>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</si>
  <si>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</si>
  <si>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</si>
  <si>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</si>
  <si>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</si>
  <si>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</si>
  <si>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</si>
  <si>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</si>
  <si>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</si>
  <si>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</si>
  <si>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</si>
  <si>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</si>
  <si>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</si>
  <si>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</si>
  <si>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</si>
  <si>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</si>
  <si>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</si>
  <si>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</si>
  <si>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</si>
  <si>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</si>
  <si>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</si>
  <si>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</si>
  <si>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</si>
  <si>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</si>
  <si>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</si>
  <si>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</si>
  <si>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</si>
  <si>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</si>
  <si>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</si>
  <si>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</si>
  <si>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</si>
  <si>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</si>
  <si>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</si>
  <si>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</si>
  <si>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</si>
  <si>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</si>
  <si>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</si>
  <si>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</si>
  <si>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</si>
  <si>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</si>
  <si>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</si>
  <si>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</si>
  <si>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</si>
  <si>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</si>
  <si>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</si>
  <si>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</si>
  <si>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ค่าใช้จ่ายตามโครงการ/กิจกรรม</t>
  </si>
  <si>
    <t>เพื่อเป็นค่าใช้จ่ายในการดำเนินการ</t>
  </si>
  <si>
    <t>ทางถนนในช่วงเทศกาลวันสำคัญ</t>
  </si>
  <si>
    <t>โครงการป้องกันและลดอุบัติเหตุ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</si>
  <si>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</si>
  <si>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</si>
  <si>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</si>
  <si>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</si>
  <si>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</si>
  <si>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</si>
  <si>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</si>
  <si>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>ค่าใช้จ่ายตามโครงการฯ</t>
  </si>
  <si>
    <t xml:space="preserve">  เงินเดือนนายก/รองนายก</t>
  </si>
  <si>
    <t xml:space="preserve">  เงินค่าตอบแทนประจำตำแหน่งนายก/รองนายก</t>
  </si>
  <si>
    <t xml:space="preserve">  เงินค่าตอบแทนพิเศษนายก/รองนายก</t>
  </si>
  <si>
    <t xml:space="preserve">  เงินค่าตอบแทนเลขานุการนายกองค์การบริหารส่วนตำบล</t>
  </si>
  <si>
    <t xml:space="preserve">  เงินค่าตอบแทนสมาชิกสภาองค์กรปกครองส่วนท้องถิ่น</t>
  </si>
  <si>
    <t>เงินเดือน</t>
  </si>
  <si>
    <t xml:space="preserve">  เงินประจำตำแหน่ง </t>
  </si>
  <si>
    <t xml:space="preserve">  ค่าจ้างลูกจ้างประจำ</t>
  </si>
  <si>
    <t xml:space="preserve">  เงินเพิ่มต่าง ๆของพนักงานจ้าง</t>
  </si>
  <si>
    <t>ทุกส่วนราชการ</t>
  </si>
  <si>
    <t>ส่วนโยธา</t>
  </si>
  <si>
    <t xml:space="preserve">  ค่าตอบแทนการปฏิบัติงานนอกเวลาราชการ</t>
  </si>
  <si>
    <t xml:space="preserve">  ค่าเช่าบ้าน</t>
  </si>
  <si>
    <t>ค่าตอบแทน</t>
  </si>
  <si>
    <t>ค่าใช้สอย</t>
  </si>
  <si>
    <t xml:space="preserve">  ค่าใช้จ่ายในการเดินทางไปราชการ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</si>
  <si>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</si>
  <si>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</si>
  <si>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</si>
  <si>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</si>
  <si>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</si>
  <si>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</si>
  <si>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</si>
  <si>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</si>
  <si>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</si>
  <si>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 xml:space="preserve">  วัสดุอื่น ๆ</t>
  </si>
  <si>
    <t xml:space="preserve">  วัสดุการศึกษา</t>
  </si>
  <si>
    <t>ค่าสาธารณูโภค</t>
  </si>
  <si>
    <t xml:space="preserve">  ค่าไฟฟ้า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</si>
  <si>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</si>
  <si>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</si>
  <si>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</si>
  <si>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งบกลาง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</si>
  <si>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</si>
  <si>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</si>
  <si>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</si>
  <si>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</si>
  <si>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</si>
  <si>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</si>
  <si>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</si>
  <si>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</si>
  <si>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 xml:space="preserve">  ค่าบำรุงรักษาและซ่อมแซม</t>
  </si>
  <si>
    <t>หมู่ 2</t>
  </si>
  <si>
    <t>หมู่ 6</t>
  </si>
  <si>
    <t>หมู่ 10</t>
  </si>
  <si>
    <t>ตามโครงการ</t>
  </si>
  <si>
    <t>กองสวัสดิการ</t>
  </si>
  <si>
    <t>กองการศึกษาฯ</t>
  </si>
  <si>
    <t>โครงการส่งเสริมคุณธรรมจริยธรรมให้</t>
  </si>
  <si>
    <t>กองสวัสดิการฯ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</si>
  <si>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</si>
  <si>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</si>
  <si>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</si>
  <si>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 ค่าบำรุงรักษาและปรับปรุงครุภัณฑ์</t>
  </si>
  <si>
    <t>กองคลัง</t>
  </si>
  <si>
    <t>1.2 แผนงานเคหะและชุมชน</t>
  </si>
  <si>
    <t>1.1 แผนงานอุตสาหกรรมและการโยธา</t>
  </si>
  <si>
    <t>5.1 แผนงานบริหารทั่วไป</t>
  </si>
  <si>
    <t>3.1 แผนงานบริหารทั่วไป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</si>
  <si>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</si>
  <si>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</si>
  <si>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</si>
  <si>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</si>
  <si>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</si>
  <si>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หมู่ 4</t>
  </si>
  <si>
    <t>หมู่ 7</t>
  </si>
  <si>
    <t>เพื่อจัดกิจกรรม/รัฐพิธีและประเพณีต่างๆ</t>
  </si>
  <si>
    <t>ค่าใช้จ่ายโครงการหนูน้อยฟันสวย</t>
  </si>
  <si>
    <t>กับเด็กนักเรียนศูนย์พัฒนาเด็กเล็กฯ</t>
  </si>
  <si>
    <t xml:space="preserve">  โครงการจัดทำแผนที่ภาษีและทะเบียนทรัพย์สิน</t>
  </si>
  <si>
    <t>ตำบลพะงาด</t>
  </si>
  <si>
    <t>4.1 แผนงานเคหะและชุมชน</t>
  </si>
  <si>
    <t>อุดหนุนการไฟฟ้าส่วนภูมิภาคอำเภอโนนสูง</t>
  </si>
  <si>
    <t>โครงการเฉลิมพระเกียรติหรือสนับสนุนโครงการอันเนื่องมาจากพระราชดำริฯ</t>
  </si>
  <si>
    <t xml:space="preserve">  เงินวิทยฐานะ</t>
  </si>
  <si>
    <t>3.4 แผนงานสังคมสงเคราะห์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</si>
  <si>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</si>
  <si>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</si>
  <si>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</si>
  <si>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(บาท)</t>
  </si>
  <si>
    <t>อุดหนุนค่าอาหารกลางวันโรงเรียน</t>
  </si>
  <si>
    <t>บ้านดอนพะงาด (รัฐราษฎร์วิทยา)</t>
  </si>
  <si>
    <t>จำนวน 2 โรงเรียน และศูนย์เด็กเล็ก</t>
  </si>
  <si>
    <t>ค่าบำรุงรักษาฯ</t>
  </si>
  <si>
    <t xml:space="preserve">       ครุภัณฑ์  สำนักงาน</t>
  </si>
  <si>
    <t xml:space="preserve">       ครุภัณฑ์  คอมพิวเตอร์</t>
  </si>
  <si>
    <t>แบบ ผด.01</t>
  </si>
  <si>
    <t>แบบ ผด.02</t>
  </si>
  <si>
    <t>หน่วยงานรับผิดชอบหลัก</t>
  </si>
  <si>
    <t>บัญชีสรุปจำนวนโครงการพัฒนาท้องถิ่น กิจกรรมและงบประมาณ</t>
  </si>
  <si>
    <t>กิจกรรมที่เกิดขึ้นจากโครงการ</t>
  </si>
  <si>
    <t>หมู่ 8</t>
  </si>
  <si>
    <t xml:space="preserve">  เงินเดือน (ฝ่ายประจำ)</t>
  </si>
  <si>
    <t>1.1 แผนงานการศึกษา</t>
  </si>
  <si>
    <t>5. ประเภทครุภัณฑ์การศึกษา</t>
  </si>
  <si>
    <t xml:space="preserve">       ครุภัณฑ์  งานบ้านงานครัว</t>
  </si>
  <si>
    <t>3.7 แผนงานการศึกษา</t>
  </si>
  <si>
    <t>3.5 แผนงานสร้างความเข้มแข็งของชุมชน</t>
  </si>
  <si>
    <t>3.3 แผนงานสาธารณสุข</t>
  </si>
  <si>
    <t>เพื่อจ่ายเป็นเงินอุดหนุนให้แก่</t>
  </si>
  <si>
    <t>คณะกรรมการหมู่บ้านตาม</t>
  </si>
  <si>
    <t xml:space="preserve">โครงการพระราชดำริด้านสาธารณสุข </t>
  </si>
  <si>
    <t>3.6 แผนงานการศาสนาวัฒนธรรมและนันทนาการ</t>
  </si>
  <si>
    <t>3.8  แผนงานงบกลาง</t>
  </si>
  <si>
    <t>ชุมชนบ้านหนองไข่น้ำ</t>
  </si>
  <si>
    <t>โครงการป้องกันควบคุมโรค</t>
  </si>
  <si>
    <t>ไข้เลือดออก</t>
  </si>
  <si>
    <t>และวัฒนธรรมประเพณีท้องถิ่น</t>
  </si>
  <si>
    <t>5.3 แผนงานการรักษาความสงบภายใน</t>
  </si>
  <si>
    <t>เงินสบทบกองทุนประกันสังคม</t>
  </si>
  <si>
    <t>เงินสบทบกองทุนเงินทดแทน</t>
  </si>
  <si>
    <t>ประเภทเงินเบี้ยยังชีพผู้สูงอายุ</t>
  </si>
  <si>
    <t>เงินงบสมทบในการจัดตั้งกองทุน สปสช.</t>
  </si>
  <si>
    <t>5.3 แผนงานรักษาความสงบภายใน</t>
  </si>
  <si>
    <t xml:space="preserve"> บัญชีครุภัณฑ์</t>
  </si>
  <si>
    <t>3.8 แผนงานงบกลาง</t>
  </si>
  <si>
    <t xml:space="preserve">       ครุภัณฑ์  การศึกษา</t>
  </si>
  <si>
    <t xml:space="preserve">       ครุภัณฑ์  โฆษณาและเผยแพร่</t>
  </si>
  <si>
    <t xml:space="preserve">       ครุภัณฑ์  การเกษตร</t>
  </si>
  <si>
    <t>-</t>
  </si>
  <si>
    <t xml:space="preserve">  ค่าพานพุ่มดอกไม้ พวงมาลา</t>
  </si>
  <si>
    <t xml:space="preserve">  ค่าตอบแทนผู้ปฏิบัติราชการอันเป็นโยชน์แก่อปท.</t>
  </si>
  <si>
    <t>1.1 แผนงานบริหารงานทั่วไป</t>
  </si>
  <si>
    <t xml:space="preserve">  วัสดุวิทยาศาสตร์การแพทย์</t>
  </si>
  <si>
    <t xml:space="preserve">  ค่าเช่าพื้นที่เว็บไซต์ และค่าธรรมเนียมที่เกี่ยวข้อง</t>
  </si>
  <si>
    <t>ตู้เหล็ก แบบ 2 บาน</t>
  </si>
  <si>
    <t xml:space="preserve">  ค่าบำรุงรักษาและปรับปรุงที่ดินและสิ่งก่อสร้าง</t>
  </si>
  <si>
    <t xml:space="preserve"> </t>
  </si>
  <si>
    <t xml:space="preserve">  ค่าลงทะเบียนในการฝึกอบรม</t>
  </si>
  <si>
    <t>โครงการสนับสนุนค่าใช้จ่าย</t>
  </si>
  <si>
    <t>การบริหารสถานศึกษา</t>
  </si>
  <si>
    <t>ค่าใช้จ่ายการบริหารสถานศึกษา</t>
  </si>
  <si>
    <t>สำหรับศูนย์พัฒนาเด็กเล็กทั้ง2แห่ง</t>
  </si>
  <si>
    <t>จำนวน 10 หมู่บ้าน ๆ ละ 20,000 บาท</t>
  </si>
  <si>
    <t>ส่วนการศึกษาฯ</t>
  </si>
  <si>
    <t xml:space="preserve">  เงินเพิ่มต่าง ๆของข้าราชการ หรือพนักงานส่วนท้องถิ่น</t>
  </si>
  <si>
    <t xml:space="preserve">  ค่าตอบแทนพนักงานจ้าง</t>
  </si>
  <si>
    <t xml:space="preserve">  ค่าใช้จ่ายโครงการประชุมประชาคม</t>
  </si>
  <si>
    <t>ปฐมวัย</t>
  </si>
  <si>
    <t>เครื่องเล่นพัฒนาการเด็ก</t>
  </si>
  <si>
    <t>เพื่อพัฒนาการเด็กปฐมวัยให้มีพัฒนาการทาง</t>
  </si>
  <si>
    <t>ด้านร่างกาย ฯ</t>
  </si>
  <si>
    <t>หมู่ 9</t>
  </si>
  <si>
    <t xml:space="preserve">                                     รวม</t>
  </si>
  <si>
    <t xml:space="preserve">ประเภทเงินสบทบกองทุนบำเหน็จบำนาญ </t>
  </si>
  <si>
    <t>(กบท.)</t>
  </si>
  <si>
    <t xml:space="preserve">                                      รวม</t>
  </si>
  <si>
    <t>ประเภทครุภัณฑ์สำนักงาน รวมทั้งสิ้น</t>
  </si>
  <si>
    <t>แผนการดำเนินงาน</t>
  </si>
  <si>
    <t xml:space="preserve">          องค์การบริหารส่วนตำบลพะงาด</t>
  </si>
  <si>
    <t>อำเภอขามสะแกแสง จังหวัดนครราชสีมา</t>
  </si>
  <si>
    <t>งานนโยบายและแผน  สำนักปลัด</t>
  </si>
  <si>
    <t>คำนำ</t>
  </si>
  <si>
    <t>แผนการดำเนินงาน ประจำปีงบประมาณ  พ.ศ.  2567</t>
  </si>
  <si>
    <t>โครงการก่อสร้างถนนคอนกรีตเสริมเหล็ก ภายในหมู่บ้านแปะ หมู่ 3 (เชื่มต่อบ้านหัวบึง ต.ชวึก)</t>
  </si>
  <si>
    <t>หมู่ 3</t>
  </si>
  <si>
    <t xml:space="preserve">ก่อสร้างถนน คสล. ขนาดกว้าง 3.00 เมตร หนา 0.15 เมตร ยาว 107.00 เมตร หรือมีพื้นผิวจราจรไม่น้อยกว่า 321.00 ตารางเมตร พร้อมลงลูกรังไหล่ทางทั้งสองข้าง 0.50 เมตร พร้อมติดตั้งป้ายโครงการ 
ตามแบบ อบต.พะงาดกำหนด จำนวน 1 ป้าย
(รายละเอียดตามแบบ อบต.พะงาดกำหนด) 
</t>
  </si>
  <si>
    <t>โครงการก่อสร้างถนนคอนกรีตเสริมเหล็ก ภายในหมู่บ้านหนองไข่น้ำ หมู่ 4 (4 ช่วง)</t>
  </si>
  <si>
    <t xml:space="preserve">ก่อสร้างถนน คสล.
ช่วงที่ 1 ขนาดกว้าง 5.00 เมตร หนาเฉลี่ย 0.10 เมตร ยาว 30.00 เมตร
ช่วงที่ 2 ขนาดกว้าง 5.00 เมตร หนาเฉลี่ย 0.10 เมตร ยาว 29.00 เมตร
ช่วงที่ 3 ขนาดกว้าง 3.00 เมตร หนาเฉลี่ย 0.10 เมตร ยาว 20.00 เมตร
ช่วงที่ 4 ขนาดกว้าง 4.00 เมตร หนาเฉลี่ย 0.15 เมตร ยาว 15.50 เมตร 
หรือมีพื้นที่ก่อสร้างไม่น้อยกว่า 417.00 ตารางเมตร พร้อมไหล่ทางทั้งสองข้าง 0.50 เมตร 
พร้อมติดตั้งป้ายโครงการ
ตามแบบ อบต.พะงาดกำหนด จำนวน 1 ป้าย 
(รายละเอียดตามแบบ   อบต.พะงาดกำหนด) </t>
  </si>
  <si>
    <t>โครงการก่อสร้างถนนคอนกรีตเสริมเหล็ก ภายในหมู่บ้านมะเกลือ หมู่ 6 (2ช่วง)</t>
  </si>
  <si>
    <t xml:space="preserve">ก่อสร้างถนน คสล.
ช่วงที่ 1 ขนาดกว้าง 3.00 เมตร หนา 0.15 เมตร ยาวรวม 12.50 เมตร
ช่วงที่ 2 ขนาดกว้าง 4.00 เมตร หนา 0.15 เมตรยาวรวม 72.00 เมตร 
หรือมีพื้นผิวจราจรไม่น้อยกว่า 325.50 ตารางเมตร พร้อมลงลูกรังไหล่ทางทั้งสองข้าง 0.50 เมตร พร้อมติดตั้งป้ายโครงการ
ตามแบบ อบต.พะงาดกำหนด จำนวน 1 ป้าย 
(รายละเอียดตามแบบ อบต.พะงาดกำหนด) </t>
  </si>
  <si>
    <t>โครงการก่อสร้างถนนคอนกรีตเสริมเหล็ก ภายในหมู่บ้านดอนใหญ่ หมู่ 7</t>
  </si>
  <si>
    <t>ก่อสร้างถนน คสล.ขนาดกว้าง 3.00 เมตร หนา 0.15 เมตร ยาว 109.00 เมตร หรือมีพื้นผิวจราจรไม่น้อยกว่า 327.00 ตารางเมตร พร้อมลงลูกรังไหล่ทางทั้งสองข้าง 0.20 เมตร 
พร้อมติดตั้งป้ายโครงการ
ตามแบบ อบต.พะงาดกำหนด จำนวน 1 ป้าย 
(รายละเอียดตามแบบ อบต.พะงาดกำหนด)</t>
  </si>
  <si>
    <t>โครงการก่อสร้างถนนคอนกรีตเสริมเหล็ก ภายในหมู่บ้านหนองไอ้เผือก หมู่ 8</t>
  </si>
  <si>
    <t>ก่อสร้างถนน คสล.ขนาดกว้าง 4.00 เมตร หนา 0.15 เมตร ยาว 81.00 เมตร หรือมีพื้นผิวจราจรไม่น้อยกว่า 324.00 ตารางเมตร พร้อมลงลูกรังไหล่ทางทั้งสองข้าง 0.50 เมตร 
พร้อมติดตั้งป้ายโครงการ
ตามแบบ อบต.พะงาดกำหนด จำนวน 1 ป้าย 
(รายละเอียดตามแบบ อบต.พะงาดกำหนด)</t>
  </si>
  <si>
    <t>โครงการก่อสร้างถนนคอนกรีตเสริมเหล็ก ภายในหมู่บ้านหนองบอน หมู่ 9</t>
  </si>
  <si>
    <t>โครงการก่อสร้างถนนคอนกรีตเสริมเหล็ก ภายในหมู่บ้านใหม่ หมู่ 10</t>
  </si>
  <si>
    <t>โครงการปรับปรุงถนนลงหินคลุก ภายในหมู่บ้านโนนประดู่ หมู่ 1</t>
  </si>
  <si>
    <t xml:space="preserve">ปรับปรุงถนนลงหินคลุก ขนาด กว้าง 3.00 เมตร ยาว 950.00 เมตร หนาเฉลี่ย 0.10 เมตร หรือมีปริมาณหินคลุกไม่น้อยกว่า 285.00 ลบ.ม. พร้อมปรับเกลี่ยด้วยรถแทร็กเตอร์ฟาร์มให้เรียบร้อย 
พร้อมติดตั้งป้ายโครงการ
ตามแบบ อบต.พะงาดกำหนด จำนวน 1 ป้าย 
(รายละเอียดตามแบบ อบต.พะงาดกำหนด) </t>
  </si>
  <si>
    <t>เงินอุดหนุนการไฟฟ้าส่วนภูมิภาคโนนสูง ตามโครงการขยายเขตไฟฟ้าดังนี้
1.โครงการขยายเขตไฟฟ้าแรงต่ำภายในตำบลพะงาด   ซอยบ้านนายอโนทัย) หมู่ 5
ดำเนินการ โดยขยายเขตไฟฟ้าแรงต่ำ ระยะทาง 600.00 เมตร มีเสาไฟฟ้าแรงต่ำไม่น้อยกว่า 15.00 ต้น พร้อมเดินสายไฟฟ้าเชื่อมต่อทุกเสาและเชื่อมต่อกับการไฟฟ้าส่วนภูมิภาคพร้อมใช้ได้เมื่อประชาชนขอใช้ไฟฟ้า 
(รายละเอียดตามแบบแปลนแผนผังและประมาณการของการไฟฟ้าส่วนภูมิภาคอำเภอโนนสูงสาขาขามสะแกแสงกำหนดภายหลัง)</t>
  </si>
  <si>
    <t>โครงการป้องกันและควบคุมและป้องกันโรคพิษสุนัขบ้า</t>
  </si>
  <si>
    <t>โครงการส่งเสริมการดำเนินงานและบริหารจัดการระบบการแพทย์ฉุกเฉินขององค์การบริหารส่วนตำบลพะงาด</t>
  </si>
  <si>
    <t>โครงการเงินอุดหนุนสนุนสำหรับการ</t>
  </si>
  <si>
    <t>ดำเนินงานตามโครงการพระราชดำริ</t>
  </si>
  <si>
    <t>ด้านสาธารณสุข</t>
  </si>
  <si>
    <t>โครงการส่งเสริมอาชีพ หมู่บ้าน/ชุมชน</t>
  </si>
  <si>
    <t>ในตำบลพะงาด</t>
  </si>
  <si>
    <t>โครงการร่วมงานบวงสรวงสักการะ</t>
  </si>
  <si>
    <t>อนุสาวรีย์ท้าวสุรนารี ประจำปี</t>
  </si>
  <si>
    <t>โครงการสนับสนุนงานพิธีทางศาสนา</t>
  </si>
  <si>
    <t>โครงการจัดงานวันพริกและของดี</t>
  </si>
  <si>
    <t>อำเภอขามสะแกแสง</t>
  </si>
  <si>
    <t>โครงการแข็งขันกีฬาหรือเข้าร่วม</t>
  </si>
  <si>
    <t>แข่งขันกีฬาศูนย์พัฒนาเด็กเล็ก</t>
  </si>
  <si>
    <t>โครงการจัดงานประเพณีลอยกระทง</t>
  </si>
  <si>
    <t>โครงการจัดงานวันเด็กแห่งชาติ</t>
  </si>
  <si>
    <t>โครงการจัดงานวันแม่แห่งชาติศูนย์</t>
  </si>
  <si>
    <t>พัฒนาเด็กเล็ก</t>
  </si>
  <si>
    <t>โครงการทัศนศึกษาเสริมสร้างประสบ-</t>
  </si>
  <si>
    <t>การณืการเรียนรู้เด็ก</t>
  </si>
  <si>
    <t>โครงการศูนย์พัฒนาเด็กเล็กปลอดโรค</t>
  </si>
  <si>
    <t>โครงการส่งเสริมคุณภาพอนามัยเด็ก</t>
  </si>
  <si>
    <t>นักเรียน</t>
  </si>
  <si>
    <t>โครงการส่งเสริมเด็กไทยให้รักการอ่าน</t>
  </si>
  <si>
    <t>โครงการให้ความรู้ผู้ปกครองนักเรียน</t>
  </si>
  <si>
    <t>ในเรื่องโรคติดต่อในเด็ก</t>
  </si>
  <si>
    <t>โครงการโคราชเมืองสะอาดเก็บกวาดทั้งจังหวัด</t>
  </si>
  <si>
    <t xml:space="preserve">  เงินประโยชน์ตอบแทนอื่นเป็นกรณีพิเศษ</t>
  </si>
  <si>
    <t>ส่วนคลัง</t>
  </si>
  <si>
    <t xml:space="preserve">  ค่าป่วยการอาสาสมัครป้องกันภัยฝ่ายพลเรือน</t>
  </si>
  <si>
    <t xml:space="preserve">  เงินช่วยเหลือการศึกษาบุตรข้าราชการฯ</t>
  </si>
  <si>
    <t>ส่วนความสงบภายใน</t>
  </si>
  <si>
    <t xml:space="preserve">  รายจ่ายเพื่อให้ได้มาซึ่งบริการ (ค่าจ้างเหมาบริการ)</t>
  </si>
  <si>
    <t xml:space="preserve">  รายจ่ายเกี่ยวกับการรับรองและพิธีการ (ค่ารับรอง)</t>
  </si>
  <si>
    <t>เก้าอี้สำนักงาน</t>
  </si>
  <si>
    <t xml:space="preserve">เพื่อจ่ายเป็นค่าจัดซื้อเก้าอี้สำนักงาน </t>
  </si>
  <si>
    <t>แบบมีพนักพิง จำนวน 1 ตัว</t>
  </si>
  <si>
    <t xml:space="preserve">ตู้กระจกบานเลื่อน </t>
  </si>
  <si>
    <t xml:space="preserve">เพื่อจ่ายเป็นค่าจัดซื้อตู้กระจกบานเลื่อน </t>
  </si>
  <si>
    <t>จำนวน 1 หลัง</t>
  </si>
  <si>
    <t>เพื่อจ่ายเป็นค่าจัดซื้อตู้เหล็กแบบ 2 บาน</t>
  </si>
  <si>
    <t>โต๊ะสำนักงาน</t>
  </si>
  <si>
    <t>เพื่อจ่ายเป็นค่าจัดซื้อโต๊ะสำนักงาน</t>
  </si>
  <si>
    <t>ตู้เหล็กเก็บแฟ้มเอกสาร 40 ช่อง</t>
  </si>
  <si>
    <t>เพื่อจ่ายเป็นค่าจัดซื้อตู้เหล็กเก็บแฟ้ม</t>
  </si>
  <si>
    <t>เอกสาร 40 ช่อง จำนวน 1 หลัง</t>
  </si>
  <si>
    <t>จำนวน 2 หลัง</t>
  </si>
  <si>
    <t>1.2 แผนงานสังคมสงเคราะห์</t>
  </si>
  <si>
    <t>1.3 แผนงานอุตสาหกรรมและการโยธา</t>
  </si>
  <si>
    <t>แผนการดำเนินงาน  ประจำปีงบประมาณ  พ.ศ.  2567</t>
  </si>
  <si>
    <t>โครงการส่งเสริมคุยธรรมและจริยธรรมผู้บริหารท้องถิ่นและพนักงานส่วนตำบล</t>
  </si>
  <si>
    <t>โครงการปรับปรุงผิวจราจรแอฟัลท์ติกคอนกรีต ภายในหมู่บ้านสะแกแสง หมู่ 2 (2 ช่วง)</t>
  </si>
  <si>
    <r>
      <t xml:space="preserve">ปรับปรุงผิวจราจรแอสฟัลท์ติกคอนกรีต 
</t>
    </r>
    <r>
      <rPr>
        <u val="single"/>
        <sz val="14"/>
        <rFont val="TH SarabunIT๙"/>
        <family val="2"/>
      </rPr>
      <t>ช่วงที่1</t>
    </r>
    <r>
      <rPr>
        <sz val="14"/>
        <rFont val="TH SarabunIT๙"/>
        <family val="2"/>
      </rPr>
      <t xml:space="preserve"> ขนาด กว้าง 4.00 เมตร ยาว 79.00 เมตร หนา 0.05 เมตร หรือมีพื้นผิวจราจรรวมกันไม่น้อยกว่า 558.00 ตร.ม.
</t>
    </r>
    <r>
      <rPr>
        <u val="single"/>
        <sz val="14"/>
        <rFont val="TH SarabunIT๙"/>
        <family val="2"/>
      </rPr>
      <t>ช่วงที่2</t>
    </r>
    <r>
      <rPr>
        <sz val="14"/>
        <rFont val="TH SarabunIT๙"/>
        <family val="2"/>
      </rPr>
      <t xml:space="preserve"> ขนาด กว้าง 3.50 เมตร ยาว 41.50 เมตร หนา 0.05 เมตร หรือมีพื้นผิวจราจรรวมกันไม่น้อยกว่า 555.75 ตร.ม.
พร้อมติดตั้งป้ายโครงการ                        
ตามแบบ  อบต.พะงาดกำหนด จำนวน 1 ป้าย 
(รายละเอียดตามแบบ อบต.พะงาดกำหนด)</t>
    </r>
  </si>
  <si>
    <t>โครงการรณรงค์และประชาสัมพันธ์เพื่อสร้างจิตสำนึกให้อนุรักษ์ทรัพยากรธรรมชาติฯ</t>
  </si>
  <si>
    <t>ดำเนินงานแล้วเสร็จ</t>
  </si>
  <si>
    <t>กันยายน</t>
  </si>
  <si>
    <t>สิงหาคม</t>
  </si>
  <si>
    <t>พฤษภาคม</t>
  </si>
  <si>
    <t>เมษายน</t>
  </si>
  <si>
    <t>ธันวาคม</t>
  </si>
  <si>
    <t>มกราคม</t>
  </si>
  <si>
    <t>ดำเนินการแล้วเสร็จ</t>
  </si>
  <si>
    <t>1.1 ส่งเสริมสนับสนุนการวางระบบการพัฒนาด้านโครงสร้างพื้นฐานให้สอดคล้องกับความจำเป็นและความต้องการของประชาชน ก่อสร้าง ปรับปรุงเส้นทางการคมนาคม ไฟฟ้าสาธารณะ อย่างทั่วถึง</t>
  </si>
  <si>
    <t>1.1 กลยุทธ์ดำเนินการก่อสร้าง ปรับปรุงถนนสายหลัก ถนนสายรอง เพื่ออำนวยความสะดวกในการคมนาคมขนส่ง</t>
  </si>
  <si>
    <t xml:space="preserve">     1.2 แผนงานเคหะและชุมชน</t>
  </si>
  <si>
    <t xml:space="preserve">     1.1 แผนงานอุสาหกรรมและการโยธา</t>
  </si>
  <si>
    <t>ประจำปีงบประมาณ พ.ศ. 2567</t>
  </si>
  <si>
    <t>ผลการดำเนินงาน</t>
  </si>
  <si>
    <t>ระหว่างดำเนินการ</t>
  </si>
  <si>
    <t>ยังไม่ได้ดำเนินการ</t>
  </si>
  <si>
    <t>ยกเลิก/ไม่ดำเนินการ</t>
  </si>
  <si>
    <t>ผลการเบิกจ่ายงบประมาณ(บาท)</t>
  </si>
  <si>
    <t>√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</si>
</sst>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%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[&lt;=99999999][$-D000000]0\-####\-####;[$-D000000]#\-####\-####"/>
    <numFmt numFmtId="189" formatCode="#,##0.000000000000"/>
    <numFmt numFmtId="190" formatCode="#,##0.00000000000"/>
    <numFmt numFmtId="191" formatCode="#,##0.0000000000000"/>
    <numFmt numFmtId="192" formatCode="&quot;฿&quot;#,##0.00"/>
    <numFmt numFmtId="193" formatCode="_(* #,##0.000_);_(* \(#,##0.000\);_(* &quot;-&quot;??_);_(@_)"/>
    <numFmt numFmtId="194" formatCode="_(* #,##0.0000_);_(* \(#,##0.0000\);_(* &quot;-&quot;??_);_(@_)"/>
    <numFmt numFmtId="195" formatCode="[$-1070000]d/mm/yyyy;@"/>
    <numFmt numFmtId="196" formatCode="[$-1070000]d/m/yy;@"/>
  </numFmts>
  <fonts count="70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b/>
      <sz val="12"/>
      <name val="TH SarabunIT๙"/>
      <family val="2"/>
    </font>
    <font>
      <sz val="36"/>
      <name val="TH SarabunIT๙"/>
      <family val="2"/>
    </font>
    <font>
      <b/>
      <sz val="36"/>
      <name val="TH SarabunIT๙"/>
      <family val="2"/>
    </font>
    <font>
      <b/>
      <sz val="20"/>
      <name val="TH SarabunIT๙"/>
      <family val="2"/>
    </font>
    <font>
      <sz val="16"/>
      <name val="Arial"/>
      <family val="2"/>
    </font>
    <font>
      <sz val="11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sz val="17"/>
      <color indexed="10"/>
      <name val="TH SarabunIT๙"/>
      <family val="2"/>
    </font>
    <font>
      <sz val="14"/>
      <name val="Tahoma"/>
      <family val="2"/>
    </font>
    <font>
      <sz val="10"/>
      <color indexed="8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7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81" fontId="2" fillId="0" borderId="0" xfId="38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38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38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1" fontId="4" fillId="0" borderId="0" xfId="38" applyNumberFormat="1" applyFont="1" applyBorder="1" applyAlignment="1">
      <alignment horizontal="center"/>
    </xf>
    <xf numFmtId="181" fontId="2" fillId="0" borderId="0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1" fontId="2" fillId="0" borderId="0" xfId="38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181" fontId="7" fillId="0" borderId="11" xfId="38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81" fontId="7" fillId="0" borderId="14" xfId="38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81" fontId="7" fillId="0" borderId="15" xfId="38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1" fontId="7" fillId="0" borderId="0" xfId="38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left"/>
    </xf>
    <xf numFmtId="181" fontId="7" fillId="0" borderId="12" xfId="38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81" fontId="6" fillId="0" borderId="0" xfId="38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181" fontId="10" fillId="0" borderId="0" xfId="38" applyNumberFormat="1" applyFont="1" applyBorder="1" applyAlignment="1">
      <alignment/>
    </xf>
    <xf numFmtId="0" fontId="6" fillId="0" borderId="16" xfId="0" applyFont="1" applyBorder="1" applyAlignment="1">
      <alignment/>
    </xf>
    <xf numFmtId="181" fontId="7" fillId="0" borderId="16" xfId="38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181" fontId="6" fillId="0" borderId="18" xfId="38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181" fontId="6" fillId="0" borderId="21" xfId="38" applyNumberFormat="1" applyFont="1" applyBorder="1" applyAlignment="1">
      <alignment/>
    </xf>
    <xf numFmtId="0" fontId="7" fillId="0" borderId="19" xfId="0" applyFont="1" applyBorder="1" applyAlignment="1">
      <alignment/>
    </xf>
    <xf numFmtId="181" fontId="7" fillId="0" borderId="19" xfId="38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81" fontId="7" fillId="0" borderId="18" xfId="38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181" fontId="7" fillId="0" borderId="22" xfId="38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181" fontId="7" fillId="0" borderId="19" xfId="38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1" fontId="6" fillId="0" borderId="19" xfId="38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181" fontId="6" fillId="0" borderId="22" xfId="38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81" fontId="7" fillId="0" borderId="19" xfId="38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181" fontId="6" fillId="0" borderId="13" xfId="38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181" fontId="6" fillId="0" borderId="24" xfId="38" applyNumberFormat="1" applyFont="1" applyBorder="1" applyAlignment="1">
      <alignment/>
    </xf>
    <xf numFmtId="175" fontId="7" fillId="0" borderId="16" xfId="38" applyFont="1" applyBorder="1" applyAlignment="1">
      <alignment horizontal="center"/>
    </xf>
    <xf numFmtId="175" fontId="7" fillId="0" borderId="18" xfId="38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1" fontId="6" fillId="33" borderId="13" xfId="38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181" fontId="6" fillId="34" borderId="0" xfId="38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38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181" fontId="65" fillId="0" borderId="0" xfId="38" applyNumberFormat="1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6" fillId="34" borderId="0" xfId="0" applyFont="1" applyFill="1" applyBorder="1" applyAlignment="1">
      <alignment horizontal="center"/>
    </xf>
    <xf numFmtId="181" fontId="66" fillId="34" borderId="0" xfId="38" applyNumberFormat="1" applyFont="1" applyFill="1" applyBorder="1" applyAlignment="1">
      <alignment/>
    </xf>
    <xf numFmtId="0" fontId="65" fillId="34" borderId="0" xfId="0" applyFont="1" applyFill="1" applyBorder="1" applyAlignment="1">
      <alignment horizontal="center"/>
    </xf>
    <xf numFmtId="0" fontId="65" fillId="34" borderId="0" xfId="0" applyFont="1" applyFill="1" applyAlignment="1">
      <alignment/>
    </xf>
    <xf numFmtId="0" fontId="65" fillId="0" borderId="0" xfId="0" applyFont="1" applyBorder="1" applyAlignment="1">
      <alignment/>
    </xf>
    <xf numFmtId="0" fontId="7" fillId="34" borderId="0" xfId="0" applyFont="1" applyFill="1" applyBorder="1" applyAlignment="1">
      <alignment vertical="center" wrapText="1"/>
    </xf>
    <xf numFmtId="3" fontId="7" fillId="34" borderId="0" xfId="38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7" fillId="0" borderId="11" xfId="0" applyFont="1" applyBorder="1" applyAlignment="1">
      <alignment/>
    </xf>
    <xf numFmtId="0" fontId="67" fillId="0" borderId="0" xfId="0" applyFont="1" applyAlignment="1">
      <alignment/>
    </xf>
    <xf numFmtId="0" fontId="67" fillId="0" borderId="12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7" fillId="0" borderId="19" xfId="38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3" fontId="69" fillId="0" borderId="0" xfId="0" applyNumberFormat="1" applyFont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 vertical="top" wrapText="1"/>
    </xf>
    <xf numFmtId="181" fontId="67" fillId="0" borderId="0" xfId="38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1" fontId="7" fillId="34" borderId="11" xfId="38" applyNumberFormat="1" applyFont="1" applyFill="1" applyBorder="1" applyAlignment="1">
      <alignment horizontal="right" vertical="center"/>
    </xf>
    <xf numFmtId="3" fontId="7" fillId="34" borderId="13" xfId="38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/>
    </xf>
    <xf numFmtId="0" fontId="67" fillId="0" borderId="14" xfId="0" applyFont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6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5" fillId="0" borderId="0" xfId="0" applyFont="1" applyAlignment="1">
      <alignment vertical="center"/>
    </xf>
    <xf numFmtId="181" fontId="7" fillId="0" borderId="14" xfId="38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81" fontId="7" fillId="0" borderId="12" xfId="38" applyNumberFormat="1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27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181" fontId="65" fillId="0" borderId="0" xfId="38" applyNumberFormat="1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181" fontId="66" fillId="0" borderId="0" xfId="38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81" fontId="66" fillId="33" borderId="13" xfId="38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6" fillId="33" borderId="28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vertical="center"/>
    </xf>
    <xf numFmtId="0" fontId="66" fillId="33" borderId="3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181" fontId="7" fillId="34" borderId="11" xfId="38" applyNumberFormat="1" applyFont="1" applyFill="1" applyBorder="1" applyAlignment="1">
      <alignment vertical="center"/>
    </xf>
    <xf numFmtId="181" fontId="7" fillId="0" borderId="11" xfId="38" applyNumberFormat="1" applyFont="1" applyBorder="1" applyAlignment="1">
      <alignment vertical="center"/>
    </xf>
    <xf numFmtId="181" fontId="7" fillId="34" borderId="14" xfId="38" applyNumberFormat="1" applyFont="1" applyFill="1" applyBorder="1" applyAlignment="1">
      <alignment vertical="center"/>
    </xf>
    <xf numFmtId="0" fontId="66" fillId="33" borderId="30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4" fillId="34" borderId="0" xfId="0" applyFont="1" applyFill="1" applyAlignment="1">
      <alignment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11" xfId="38" applyNumberFormat="1" applyFont="1" applyFill="1" applyBorder="1" applyAlignment="1">
      <alignment horizontal="right" vertical="center"/>
    </xf>
    <xf numFmtId="3" fontId="7" fillId="0" borderId="12" xfId="38" applyNumberFormat="1" applyFont="1" applyBorder="1" applyAlignment="1">
      <alignment horizontal="right" vertical="center"/>
    </xf>
    <xf numFmtId="3" fontId="7" fillId="0" borderId="14" xfId="38" applyNumberFormat="1" applyFont="1" applyBorder="1" applyAlignment="1">
      <alignment horizontal="right" vertical="center"/>
    </xf>
    <xf numFmtId="3" fontId="66" fillId="33" borderId="13" xfId="38" applyNumberFormat="1" applyFont="1" applyFill="1" applyBorder="1" applyAlignment="1">
      <alignment horizontal="right" vertical="center"/>
    </xf>
    <xf numFmtId="3" fontId="6" fillId="0" borderId="14" xfId="38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1" xfId="38" applyNumberFormat="1" applyFont="1" applyBorder="1" applyAlignment="1">
      <alignment horizontal="right" vertical="center"/>
    </xf>
    <xf numFmtId="3" fontId="66" fillId="33" borderId="30" xfId="38" applyNumberFormat="1" applyFont="1" applyFill="1" applyBorder="1" applyAlignment="1">
      <alignment horizontal="right" vertical="center"/>
    </xf>
    <xf numFmtId="181" fontId="7" fillId="0" borderId="12" xfId="38" applyNumberFormat="1" applyFont="1" applyBorder="1" applyAlignment="1">
      <alignment horizontal="right" vertical="center"/>
    </xf>
    <xf numFmtId="181" fontId="7" fillId="0" borderId="14" xfId="38" applyNumberFormat="1" applyFont="1" applyBorder="1" applyAlignment="1">
      <alignment horizontal="right" vertical="center"/>
    </xf>
    <xf numFmtId="181" fontId="6" fillId="0" borderId="12" xfId="38" applyNumberFormat="1" applyFont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181" fontId="7" fillId="0" borderId="14" xfId="38" applyNumberFormat="1" applyFont="1" applyBorder="1" applyAlignment="1">
      <alignment horizontal="right"/>
    </xf>
    <xf numFmtId="181" fontId="7" fillId="0" borderId="12" xfId="38" applyNumberFormat="1" applyFont="1" applyBorder="1" applyAlignment="1">
      <alignment horizontal="right"/>
    </xf>
    <xf numFmtId="3" fontId="6" fillId="33" borderId="13" xfId="38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181" fontId="66" fillId="33" borderId="13" xfId="38" applyNumberFormat="1" applyFont="1" applyFill="1" applyBorder="1" applyAlignment="1">
      <alignment horizontal="right" vertical="center"/>
    </xf>
    <xf numFmtId="0" fontId="67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6" fillId="33" borderId="30" xfId="0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25" xfId="0" applyFont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181" fontId="7" fillId="34" borderId="13" xfId="38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181" fontId="7" fillId="34" borderId="13" xfId="38" applyNumberFormat="1" applyFont="1" applyFill="1" applyBorder="1" applyAlignment="1">
      <alignment horizontal="right" vertical="center"/>
    </xf>
    <xf numFmtId="181" fontId="7" fillId="34" borderId="12" xfId="38" applyNumberFormat="1" applyFont="1" applyFill="1" applyBorder="1" applyAlignment="1">
      <alignment horizontal="right" vertical="center"/>
    </xf>
    <xf numFmtId="181" fontId="7" fillId="34" borderId="14" xfId="38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0" xfId="38" applyNumberFormat="1" applyFont="1" applyBorder="1" applyAlignment="1">
      <alignment horizontal="right" vertical="center"/>
    </xf>
    <xf numFmtId="181" fontId="7" fillId="0" borderId="0" xfId="38" applyNumberFormat="1" applyFont="1" applyBorder="1" applyAlignment="1">
      <alignment horizontal="right"/>
    </xf>
    <xf numFmtId="181" fontId="7" fillId="0" borderId="25" xfId="38" applyNumberFormat="1" applyFont="1" applyBorder="1" applyAlignment="1">
      <alignment horizontal="right"/>
    </xf>
    <xf numFmtId="181" fontId="7" fillId="0" borderId="10" xfId="38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81" fontId="6" fillId="33" borderId="13" xfId="38" applyNumberFormat="1" applyFont="1" applyFill="1" applyBorder="1" applyAlignment="1">
      <alignment vertical="center"/>
    </xf>
    <xf numFmtId="181" fontId="6" fillId="33" borderId="13" xfId="38" applyNumberFormat="1" applyFont="1" applyFill="1" applyBorder="1" applyAlignment="1">
      <alignment horizontal="right" vertical="center"/>
    </xf>
    <xf numFmtId="181" fontId="67" fillId="0" borderId="12" xfId="38" applyNumberFormat="1" applyFont="1" applyBorder="1" applyAlignment="1">
      <alignment vertical="center"/>
    </xf>
    <xf numFmtId="0" fontId="67" fillId="0" borderId="12" xfId="0" applyFont="1" applyBorder="1" applyAlignment="1">
      <alignment horizontal="left" vertical="center"/>
    </xf>
    <xf numFmtId="181" fontId="6" fillId="33" borderId="12" xfId="3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3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4" fontId="7" fillId="0" borderId="19" xfId="44" applyNumberFormat="1" applyFont="1" applyBorder="1" applyAlignment="1">
      <alignment horizontal="center" vertical="center"/>
      <protection/>
    </xf>
    <xf numFmtId="4" fontId="7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9" xfId="38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8" xfId="38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1" fontId="2" fillId="0" borderId="0" xfId="38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" fontId="7" fillId="0" borderId="14" xfId="38" applyNumberFormat="1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22" xfId="38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4" fontId="7" fillId="0" borderId="18" xfId="38" applyNumberFormat="1" applyFont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7" fillId="0" borderId="16" xfId="38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3" fontId="7" fillId="34" borderId="11" xfId="0" applyNumberFormat="1" applyFont="1" applyFill="1" applyBorder="1" applyAlignment="1">
      <alignment vertical="center"/>
    </xf>
    <xf numFmtId="3" fontId="7" fillId="34" borderId="14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81" fontId="7" fillId="0" borderId="10" xfId="38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6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181" fontId="7" fillId="0" borderId="14" xfId="38" applyNumberFormat="1" applyFont="1" applyBorder="1" applyAlignment="1">
      <alignment horizontal="left" vertical="top"/>
    </xf>
    <xf numFmtId="0" fontId="67" fillId="0" borderId="14" xfId="0" applyFont="1" applyBorder="1" applyAlignment="1">
      <alignment horizontal="left" vertical="top"/>
    </xf>
    <xf numFmtId="0" fontId="67" fillId="0" borderId="15" xfId="0" applyFont="1" applyBorder="1" applyAlignment="1">
      <alignment horizontal="left" vertical="top"/>
    </xf>
    <xf numFmtId="3" fontId="7" fillId="34" borderId="12" xfId="38" applyNumberFormat="1" applyFont="1" applyFill="1" applyBorder="1" applyAlignment="1">
      <alignment horizontal="right" vertical="center"/>
    </xf>
    <xf numFmtId="0" fontId="66" fillId="34" borderId="11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65" fillId="34" borderId="11" xfId="0" applyFont="1" applyFill="1" applyBorder="1" applyAlignment="1">
      <alignment horizontal="left" vertical="center"/>
    </xf>
    <xf numFmtId="0" fontId="66" fillId="34" borderId="12" xfId="0" applyFont="1" applyFill="1" applyBorder="1" applyAlignment="1">
      <alignment horizontal="center"/>
    </xf>
    <xf numFmtId="0" fontId="65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top"/>
    </xf>
    <xf numFmtId="0" fontId="66" fillId="34" borderId="12" xfId="0" applyFont="1" applyFill="1" applyBorder="1" applyAlignment="1">
      <alignment horizontal="center" vertical="top"/>
    </xf>
    <xf numFmtId="0" fontId="66" fillId="34" borderId="25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/>
    </xf>
    <xf numFmtId="181" fontId="65" fillId="34" borderId="11" xfId="38" applyNumberFormat="1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 vertical="top"/>
    </xf>
    <xf numFmtId="0" fontId="66" fillId="0" borderId="0" xfId="0" applyFont="1" applyAlignment="1">
      <alignment horizontal="left" vertical="center"/>
    </xf>
    <xf numFmtId="0" fontId="66" fillId="0" borderId="25" xfId="0" applyFont="1" applyBorder="1" applyAlignment="1">
      <alignment horizontal="left" vertical="center"/>
    </xf>
    <xf numFmtId="3" fontId="7" fillId="34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3" xfId="38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Alignment="1">
      <alignment horizontal="left" vertical="top"/>
    </xf>
    <xf numFmtId="0" fontId="7" fillId="34" borderId="12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/>
    </xf>
    <xf numFmtId="0" fontId="7" fillId="34" borderId="27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left" vertical="top"/>
    </xf>
    <xf numFmtId="0" fontId="7" fillId="34" borderId="26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center" vertical="top"/>
    </xf>
    <xf numFmtId="0" fontId="7" fillId="34" borderId="26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vertical="top"/>
    </xf>
    <xf numFmtId="0" fontId="7" fillId="34" borderId="0" xfId="0" applyFont="1" applyFill="1" applyBorder="1" applyAlignment="1">
      <alignment horizontal="left" vertical="top"/>
    </xf>
    <xf numFmtId="0" fontId="7" fillId="34" borderId="27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vertical="top"/>
    </xf>
    <xf numFmtId="181" fontId="7" fillId="34" borderId="34" xfId="38" applyNumberFormat="1" applyFont="1" applyFill="1" applyBorder="1" applyAlignment="1">
      <alignment horizontal="center" vertical="top"/>
    </xf>
    <xf numFmtId="0" fontId="7" fillId="34" borderId="31" xfId="0" applyFont="1" applyFill="1" applyBorder="1" applyAlignment="1">
      <alignment horizontal="center" vertical="top"/>
    </xf>
    <xf numFmtId="0" fontId="66" fillId="33" borderId="28" xfId="0" applyFont="1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81" fontId="7" fillId="34" borderId="11" xfId="38" applyNumberFormat="1" applyFont="1" applyFill="1" applyBorder="1" applyAlignment="1">
      <alignment vertical="top"/>
    </xf>
    <xf numFmtId="181" fontId="7" fillId="34" borderId="11" xfId="38" applyNumberFormat="1" applyFont="1" applyFill="1" applyBorder="1" applyAlignment="1">
      <alignment horizontal="center" vertical="top"/>
    </xf>
    <xf numFmtId="3" fontId="6" fillId="33" borderId="28" xfId="38" applyNumberFormat="1" applyFont="1" applyFill="1" applyBorder="1" applyAlignment="1">
      <alignment horizontal="right" vertical="center"/>
    </xf>
    <xf numFmtId="17" fontId="7" fillId="0" borderId="11" xfId="0" applyNumberFormat="1" applyFont="1" applyBorder="1" applyAlignment="1">
      <alignment horizontal="center" vertical="top"/>
    </xf>
    <xf numFmtId="0" fontId="65" fillId="33" borderId="1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13" borderId="13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right"/>
    </xf>
    <xf numFmtId="181" fontId="6" fillId="10" borderId="20" xfId="0" applyNumberFormat="1" applyFont="1" applyFill="1" applyBorder="1" applyAlignment="1">
      <alignment horizontal="right"/>
    </xf>
    <xf numFmtId="0" fontId="7" fillId="10" borderId="36" xfId="0" applyFont="1" applyFill="1" applyBorder="1" applyAlignment="1">
      <alignment horizontal="right"/>
    </xf>
    <xf numFmtId="0" fontId="7" fillId="10" borderId="13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right"/>
    </xf>
    <xf numFmtId="0" fontId="6" fillId="13" borderId="28" xfId="0" applyFont="1" applyFill="1" applyBorder="1" applyAlignment="1">
      <alignment horizontal="center" vertical="center"/>
    </xf>
    <xf numFmtId="181" fontId="6" fillId="13" borderId="12" xfId="38" applyNumberFormat="1" applyFont="1" applyFill="1" applyBorder="1" applyAlignment="1">
      <alignment vertical="center"/>
    </xf>
    <xf numFmtId="0" fontId="7" fillId="13" borderId="0" xfId="0" applyFont="1" applyFill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38" applyNumberFormat="1" applyFont="1" applyBorder="1" applyAlignment="1">
      <alignment horizontal="righ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" fontId="7" fillId="0" borderId="13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top"/>
    </xf>
    <xf numFmtId="0" fontId="3" fillId="18" borderId="0" xfId="0" applyFont="1" applyFill="1" applyAlignment="1">
      <alignment vertical="center"/>
    </xf>
    <xf numFmtId="0" fontId="6" fillId="13" borderId="13" xfId="0" applyFont="1" applyFill="1" applyBorder="1" applyAlignment="1">
      <alignment horizontal="center" vertical="center"/>
    </xf>
    <xf numFmtId="4" fontId="6" fillId="13" borderId="13" xfId="0" applyNumberFormat="1" applyFont="1" applyFill="1" applyBorder="1" applyAlignment="1">
      <alignment horizontal="center" vertical="center"/>
    </xf>
    <xf numFmtId="4" fontId="6" fillId="13" borderId="13" xfId="0" applyNumberFormat="1" applyFont="1" applyFill="1" applyBorder="1" applyAlignment="1">
      <alignment horizontal="right" vertical="center"/>
    </xf>
    <xf numFmtId="0" fontId="7" fillId="13" borderId="30" xfId="0" applyFont="1" applyFill="1" applyBorder="1" applyAlignment="1">
      <alignment horizontal="center" vertical="center"/>
    </xf>
    <xf numFmtId="0" fontId="3" fillId="13" borderId="0" xfId="0" applyFont="1" applyFill="1" applyAlignment="1">
      <alignment vertical="center"/>
    </xf>
    <xf numFmtId="0" fontId="6" fillId="18" borderId="21" xfId="0" applyFont="1" applyFill="1" applyBorder="1" applyAlignment="1">
      <alignment horizontal="center" vertical="center"/>
    </xf>
    <xf numFmtId="4" fontId="6" fillId="18" borderId="21" xfId="0" applyNumberFormat="1" applyFont="1" applyFill="1" applyBorder="1" applyAlignment="1">
      <alignment horizontal="center" vertical="center"/>
    </xf>
    <xf numFmtId="4" fontId="6" fillId="18" borderId="21" xfId="0" applyNumberFormat="1" applyFont="1" applyFill="1" applyBorder="1" applyAlignment="1">
      <alignment horizontal="right" vertical="center"/>
    </xf>
    <xf numFmtId="0" fontId="7" fillId="18" borderId="21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" fontId="7" fillId="0" borderId="28" xfId="0" applyNumberFormat="1" applyFont="1" applyBorder="1" applyAlignment="1">
      <alignment horizontal="center" vertical="center"/>
    </xf>
    <xf numFmtId="37" fontId="4" fillId="0" borderId="13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13" xfId="0" applyNumberFormat="1" applyFont="1" applyFill="1" applyBorder="1" applyAlignment="1">
      <alignment horizontal="center" vertical="center"/>
    </xf>
    <xf numFmtId="39" fontId="7" fillId="0" borderId="13" xfId="0" applyNumberFormat="1" applyFont="1" applyFill="1" applyBorder="1" applyAlignment="1">
      <alignment horizontal="center" vertical="center"/>
    </xf>
    <xf numFmtId="39" fontId="7" fillId="0" borderId="0" xfId="0" applyNumberFormat="1" applyFont="1" applyFill="1" applyAlignment="1">
      <alignment horizontal="center" vertical="center"/>
    </xf>
    <xf numFmtId="38" fontId="65" fillId="0" borderId="13" xfId="0" applyNumberFormat="1" applyFont="1" applyBorder="1" applyAlignment="1">
      <alignment vertical="center"/>
    </xf>
    <xf numFmtId="39" fontId="7" fillId="0" borderId="0" xfId="0" applyNumberFormat="1" applyFont="1" applyAlignment="1">
      <alignment horizontal="center" vertical="center"/>
    </xf>
    <xf numFmtId="39" fontId="7" fillId="0" borderId="13" xfId="0" applyNumberFormat="1" applyFont="1" applyBorder="1" applyAlignment="1">
      <alignment horizontal="center" vertical="center"/>
    </xf>
    <xf numFmtId="39" fontId="7" fillId="13" borderId="13" xfId="0" applyNumberFormat="1" applyFont="1" applyFill="1" applyBorder="1" applyAlignment="1">
      <alignment horizontal="center" vertical="center"/>
    </xf>
    <xf numFmtId="39" fontId="7" fillId="1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wrapText="1"/>
    </xf>
    <xf numFmtId="0" fontId="67" fillId="0" borderId="12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7" fillId="0" borderId="1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33" borderId="2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6" fillId="33" borderId="0" xfId="0" applyFont="1" applyFill="1" applyBorder="1" applyAlignment="1">
      <alignment horizontal="center"/>
    </xf>
    <xf numFmtId="0" fontId="65" fillId="0" borderId="12" xfId="0" applyFont="1" applyBorder="1" applyAlignment="1">
      <alignment vertical="center"/>
    </xf>
    <xf numFmtId="0" fontId="65" fillId="34" borderId="0" xfId="0" applyFont="1" applyFill="1" applyAlignment="1">
      <alignment vertical="center"/>
    </xf>
    <xf numFmtId="0" fontId="7" fillId="34" borderId="14" xfId="0" applyFont="1" applyFill="1" applyBorder="1" applyAlignment="1">
      <alignment horizontal="center" vertical="top"/>
    </xf>
    <xf numFmtId="0" fontId="7" fillId="34" borderId="15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 vertical="top"/>
    </xf>
    <xf numFmtId="181" fontId="7" fillId="34" borderId="14" xfId="38" applyNumberFormat="1" applyFont="1" applyFill="1" applyBorder="1" applyAlignment="1">
      <alignment vertical="top"/>
    </xf>
    <xf numFmtId="0" fontId="7" fillId="34" borderId="15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left"/>
    </xf>
    <xf numFmtId="17" fontId="7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7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37" fontId="4" fillId="0" borderId="11" xfId="0" applyNumberFormat="1" applyFont="1" applyBorder="1" applyAlignment="1">
      <alignment horizontal="center" vertical="center"/>
    </xf>
    <xf numFmtId="37" fontId="4" fillId="34" borderId="13" xfId="0" applyNumberFormat="1" applyFont="1" applyFill="1" applyBorder="1" applyAlignment="1">
      <alignment horizontal="center" vertical="center"/>
    </xf>
    <xf numFmtId="37" fontId="7" fillId="0" borderId="11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  <xf numFmtId="37" fontId="7" fillId="0" borderId="14" xfId="0" applyNumberFormat="1" applyFont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66" fillId="0" borderId="25" xfId="0" applyFont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66" fillId="0" borderId="0" xfId="0" applyFont="1" applyAlignment="1">
      <alignment horizontal="left" vertical="center"/>
    </xf>
    <xf numFmtId="0" fontId="66" fillId="33" borderId="13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/>
    </xf>
    <xf numFmtId="0" fontId="67" fillId="0" borderId="14" xfId="0" applyFont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9" fontId="7" fillId="34" borderId="13" xfId="0" applyNumberFormat="1" applyFont="1" applyFill="1" applyBorder="1" applyAlignment="1">
      <alignment horizontal="center" vertical="center"/>
    </xf>
    <xf numFmtId="39" fontId="7" fillId="0" borderId="13" xfId="0" applyNumberFormat="1" applyFont="1" applyBorder="1" applyAlignment="1">
      <alignment horizontal="center" vertical="center"/>
    </xf>
    <xf numFmtId="39" fontId="7" fillId="34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6" fillId="34" borderId="26" xfId="0" applyFont="1" applyFill="1" applyBorder="1" applyAlignment="1">
      <alignment horizontal="center"/>
    </xf>
    <xf numFmtId="17" fontId="7" fillId="0" borderId="11" xfId="0" applyNumberFormat="1" applyFont="1" applyBorder="1" applyAlignment="1">
      <alignment horizontal="center" vertical="center"/>
    </xf>
    <xf numFmtId="17" fontId="7" fillId="0" borderId="12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42" fillId="0" borderId="14" xfId="0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6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171450</xdr:colOff>
      <xdr:row>58</xdr:row>
      <xdr:rowOff>228600</xdr:rowOff>
    </xdr:from>
    <xdr:ext cx="619125" cy="295275"/>
    <xdr:sp fLocksText="0">
      <xdr:nvSpPr>
        <xdr:cNvPr id="1" name="Text Box 34"/>
        <xdr:cNvSpPr txBox="1">
          <a:spLocks noChangeArrowheads="1"/>
        </xdr:cNvSpPr>
      </xdr:nvSpPr>
      <xdr:spPr>
        <a:xfrm>
          <a:off x="9772650" y="14344650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10382250" y="14611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209550</xdr:colOff>
      <xdr:row>60</xdr:row>
      <xdr:rowOff>0</xdr:rowOff>
    </xdr:from>
    <xdr:ext cx="619125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810750" y="14611350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60</xdr:row>
      <xdr:rowOff>0</xdr:rowOff>
    </xdr:from>
    <xdr:ext cx="95250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858375" y="14611350"/>
          <a:ext cx="952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</xdr:colOff>
      <xdr:row>19</xdr:row>
      <xdr:rowOff>123825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610725" y="52959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60</xdr:row>
      <xdr:rowOff>0</xdr:rowOff>
    </xdr:from>
    <xdr:ext cx="95250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858375" y="14611350"/>
          <a:ext cx="952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60</xdr:row>
      <xdr:rowOff>0</xdr:rowOff>
    </xdr:from>
    <xdr:ext cx="95250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858375" y="14611350"/>
          <a:ext cx="952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142875</xdr:colOff>
      <xdr:row>45</xdr:row>
      <xdr:rowOff>0</xdr:rowOff>
    </xdr:from>
    <xdr:ext cx="962025" cy="361950"/>
    <xdr:sp fLocksText="0">
      <xdr:nvSpPr>
        <xdr:cNvPr id="8" name="Text Box 37"/>
        <xdr:cNvSpPr txBox="1">
          <a:spLocks noChangeArrowheads="1"/>
        </xdr:cNvSpPr>
      </xdr:nvSpPr>
      <xdr:spPr>
        <a:xfrm>
          <a:off x="8181975" y="11858625"/>
          <a:ext cx="962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209550</xdr:colOff>
      <xdr:row>23</xdr:row>
      <xdr:rowOff>0</xdr:rowOff>
    </xdr:from>
    <xdr:ext cx="619125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810750" y="61436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10382250" y="61436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209550</xdr:colOff>
      <xdr:row>23</xdr:row>
      <xdr:rowOff>0</xdr:rowOff>
    </xdr:from>
    <xdr:ext cx="619125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810750" y="61436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23</xdr:row>
      <xdr:rowOff>0</xdr:rowOff>
    </xdr:from>
    <xdr:ext cx="95250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858375" y="6143625"/>
          <a:ext cx="952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6</xdr:row>
      <xdr:rowOff>0</xdr:rowOff>
    </xdr:from>
    <xdr:ext cx="95250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858375" y="1447800"/>
          <a:ext cx="952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333375</xdr:colOff>
      <xdr:row>12</xdr:row>
      <xdr:rowOff>19050</xdr:rowOff>
    </xdr:from>
    <xdr:ext cx="95250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11325225" y="3543300"/>
          <a:ext cx="952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5</xdr:row>
      <xdr:rowOff>0</xdr:rowOff>
    </xdr:from>
    <xdr:to>
      <xdr:col>6</xdr:col>
      <xdr:colOff>552450</xdr:colOff>
      <xdr:row>10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905125"/>
          <a:ext cx="28003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35</xdr:row>
      <xdr:rowOff>38100</xdr:rowOff>
    </xdr:from>
    <xdr:ext cx="76200" cy="123825"/>
    <xdr:sp fLocksText="0">
      <xdr:nvSpPr>
        <xdr:cNvPr id="1" name="Text Box 10"/>
        <xdr:cNvSpPr txBox="1">
          <a:spLocks noChangeArrowheads="1"/>
        </xdr:cNvSpPr>
      </xdr:nvSpPr>
      <xdr:spPr>
        <a:xfrm>
          <a:off x="7496175" y="9277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114300</xdr:rowOff>
    </xdr:from>
    <xdr:ext cx="76200" cy="76200"/>
    <xdr:sp fLocksText="0">
      <xdr:nvSpPr>
        <xdr:cNvPr id="2" name="Text Box 12"/>
        <xdr:cNvSpPr txBox="1">
          <a:spLocks noChangeArrowheads="1"/>
        </xdr:cNvSpPr>
      </xdr:nvSpPr>
      <xdr:spPr>
        <a:xfrm>
          <a:off x="6477000" y="906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83</xdr:row>
      <xdr:rowOff>0</xdr:rowOff>
    </xdr:from>
    <xdr:to>
      <xdr:col>5</xdr:col>
      <xdr:colOff>952500</xdr:colOff>
      <xdr:row>83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144000" y="229933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676275</xdr:colOff>
      <xdr:row>119</xdr:row>
      <xdr:rowOff>285750</xdr:rowOff>
    </xdr:from>
    <xdr:to>
      <xdr:col>5</xdr:col>
      <xdr:colOff>933450</xdr:colOff>
      <xdr:row>121</xdr:row>
      <xdr:rowOff>19050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124950" y="33604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122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963025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122</xdr:row>
      <xdr:rowOff>0</xdr:rowOff>
    </xdr:from>
    <xdr:ext cx="76200" cy="161925"/>
    <xdr:sp fLocksText="0">
      <xdr:nvSpPr>
        <xdr:cNvPr id="6" name="Text Box 10"/>
        <xdr:cNvSpPr txBox="1">
          <a:spLocks noChangeArrowheads="1"/>
        </xdr:cNvSpPr>
      </xdr:nvSpPr>
      <xdr:spPr>
        <a:xfrm>
          <a:off x="7496175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122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6477000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102</xdr:row>
      <xdr:rowOff>57150</xdr:rowOff>
    </xdr:from>
    <xdr:to>
      <xdr:col>5</xdr:col>
      <xdr:colOff>952500</xdr:colOff>
      <xdr:row>102</xdr:row>
      <xdr:rowOff>276225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9144000" y="28498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36</xdr:row>
      <xdr:rowOff>0</xdr:rowOff>
    </xdr:from>
    <xdr:to>
      <xdr:col>5</xdr:col>
      <xdr:colOff>952500</xdr:colOff>
      <xdr:row>36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144000" y="9525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61</xdr:row>
      <xdr:rowOff>0</xdr:rowOff>
    </xdr:from>
    <xdr:ext cx="285750" cy="361950"/>
    <xdr:sp fLocksText="0">
      <xdr:nvSpPr>
        <xdr:cNvPr id="1" name="Text Box 92"/>
        <xdr:cNvSpPr txBox="1">
          <a:spLocks noChangeArrowheads="1"/>
        </xdr:cNvSpPr>
      </xdr:nvSpPr>
      <xdr:spPr>
        <a:xfrm>
          <a:off x="9515475" y="2121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2" name="Text Box 93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3" name="Text Box 94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82</xdr:row>
      <xdr:rowOff>0</xdr:rowOff>
    </xdr:from>
    <xdr:ext cx="285750" cy="371475"/>
    <xdr:sp fLocksText="0">
      <xdr:nvSpPr>
        <xdr:cNvPr id="4" name="Text Box 95"/>
        <xdr:cNvSpPr txBox="1">
          <a:spLocks noChangeArrowheads="1"/>
        </xdr:cNvSpPr>
      </xdr:nvSpPr>
      <xdr:spPr>
        <a:xfrm>
          <a:off x="9391650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82</xdr:row>
      <xdr:rowOff>0</xdr:rowOff>
    </xdr:from>
    <xdr:ext cx="285750" cy="371475"/>
    <xdr:sp fLocksText="0">
      <xdr:nvSpPr>
        <xdr:cNvPr id="5" name="Text Box 96"/>
        <xdr:cNvSpPr txBox="1">
          <a:spLocks noChangeArrowheads="1"/>
        </xdr:cNvSpPr>
      </xdr:nvSpPr>
      <xdr:spPr>
        <a:xfrm>
          <a:off x="9448800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71475"/>
    <xdr:sp fLocksText="0">
      <xdr:nvSpPr>
        <xdr:cNvPr id="6" name="Text Box 97"/>
        <xdr:cNvSpPr txBox="1">
          <a:spLocks noChangeArrowheads="1"/>
        </xdr:cNvSpPr>
      </xdr:nvSpPr>
      <xdr:spPr>
        <a:xfrm>
          <a:off x="10067925" y="40376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7" name="Text Box 102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82</xdr:row>
      <xdr:rowOff>0</xdr:rowOff>
    </xdr:from>
    <xdr:ext cx="285750" cy="371475"/>
    <xdr:sp fLocksText="0">
      <xdr:nvSpPr>
        <xdr:cNvPr id="8" name="Text Box 107"/>
        <xdr:cNvSpPr txBox="1">
          <a:spLocks noChangeArrowheads="1"/>
        </xdr:cNvSpPr>
      </xdr:nvSpPr>
      <xdr:spPr>
        <a:xfrm>
          <a:off x="951547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9" name="Text Box 108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609600"/>
    <xdr:sp fLocksText="0">
      <xdr:nvSpPr>
        <xdr:cNvPr id="10" name="Text Box 92"/>
        <xdr:cNvSpPr txBox="1">
          <a:spLocks noChangeArrowheads="1"/>
        </xdr:cNvSpPr>
      </xdr:nvSpPr>
      <xdr:spPr>
        <a:xfrm>
          <a:off x="951547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609600"/>
    <xdr:sp fLocksText="0">
      <xdr:nvSpPr>
        <xdr:cNvPr id="11" name="Text Box 93"/>
        <xdr:cNvSpPr txBox="1">
          <a:spLocks noChangeArrowheads="1"/>
        </xdr:cNvSpPr>
      </xdr:nvSpPr>
      <xdr:spPr>
        <a:xfrm>
          <a:off x="1006792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609600"/>
    <xdr:sp fLocksText="0">
      <xdr:nvSpPr>
        <xdr:cNvPr id="12" name="Text Box 94"/>
        <xdr:cNvSpPr txBox="1">
          <a:spLocks noChangeArrowheads="1"/>
        </xdr:cNvSpPr>
      </xdr:nvSpPr>
      <xdr:spPr>
        <a:xfrm>
          <a:off x="1006792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161925</xdr:rowOff>
    </xdr:from>
    <xdr:ext cx="285750" cy="600075"/>
    <xdr:sp fLocksText="0">
      <xdr:nvSpPr>
        <xdr:cNvPr id="13" name="Text Box 95"/>
        <xdr:cNvSpPr txBox="1">
          <a:spLocks noChangeArrowheads="1"/>
        </xdr:cNvSpPr>
      </xdr:nvSpPr>
      <xdr:spPr>
        <a:xfrm>
          <a:off x="10067925" y="40538400"/>
          <a:ext cx="2857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609600"/>
    <xdr:sp fLocksText="0">
      <xdr:nvSpPr>
        <xdr:cNvPr id="14" name="Text Box 96"/>
        <xdr:cNvSpPr txBox="1">
          <a:spLocks noChangeArrowheads="1"/>
        </xdr:cNvSpPr>
      </xdr:nvSpPr>
      <xdr:spPr>
        <a:xfrm>
          <a:off x="9448800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609600"/>
    <xdr:sp fLocksText="0">
      <xdr:nvSpPr>
        <xdr:cNvPr id="15" name="Text Box 97"/>
        <xdr:cNvSpPr txBox="1">
          <a:spLocks noChangeArrowheads="1"/>
        </xdr:cNvSpPr>
      </xdr:nvSpPr>
      <xdr:spPr>
        <a:xfrm>
          <a:off x="1006792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609600"/>
    <xdr:sp fLocksText="0">
      <xdr:nvSpPr>
        <xdr:cNvPr id="16" name="Text Box 102"/>
        <xdr:cNvSpPr txBox="1">
          <a:spLocks noChangeArrowheads="1"/>
        </xdr:cNvSpPr>
      </xdr:nvSpPr>
      <xdr:spPr>
        <a:xfrm>
          <a:off x="1006792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609600"/>
    <xdr:sp fLocksText="0">
      <xdr:nvSpPr>
        <xdr:cNvPr id="17" name="Text Box 107"/>
        <xdr:cNvSpPr txBox="1">
          <a:spLocks noChangeArrowheads="1"/>
        </xdr:cNvSpPr>
      </xdr:nvSpPr>
      <xdr:spPr>
        <a:xfrm>
          <a:off x="951547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609600"/>
    <xdr:sp fLocksText="0">
      <xdr:nvSpPr>
        <xdr:cNvPr id="18" name="Text Box 108"/>
        <xdr:cNvSpPr txBox="1">
          <a:spLocks noChangeArrowheads="1"/>
        </xdr:cNvSpPr>
      </xdr:nvSpPr>
      <xdr:spPr>
        <a:xfrm>
          <a:off x="1006792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82</xdr:row>
      <xdr:rowOff>0</xdr:rowOff>
    </xdr:from>
    <xdr:ext cx="285750" cy="371475"/>
    <xdr:sp fLocksText="0">
      <xdr:nvSpPr>
        <xdr:cNvPr id="19" name="Text Box 107"/>
        <xdr:cNvSpPr txBox="1">
          <a:spLocks noChangeArrowheads="1"/>
        </xdr:cNvSpPr>
      </xdr:nvSpPr>
      <xdr:spPr>
        <a:xfrm>
          <a:off x="951547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0050"/>
    <xdr:sp fLocksText="0">
      <xdr:nvSpPr>
        <xdr:cNvPr id="20" name="Text Box 107"/>
        <xdr:cNvSpPr txBox="1">
          <a:spLocks noChangeArrowheads="1"/>
        </xdr:cNvSpPr>
      </xdr:nvSpPr>
      <xdr:spPr>
        <a:xfrm>
          <a:off x="9515475" y="403764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609600"/>
    <xdr:sp fLocksText="0">
      <xdr:nvSpPr>
        <xdr:cNvPr id="21" name="Text Box 107"/>
        <xdr:cNvSpPr txBox="1">
          <a:spLocks noChangeArrowheads="1"/>
        </xdr:cNvSpPr>
      </xdr:nvSpPr>
      <xdr:spPr>
        <a:xfrm>
          <a:off x="951547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609600"/>
    <xdr:sp fLocksText="0">
      <xdr:nvSpPr>
        <xdr:cNvPr id="22" name="Text Box 97"/>
        <xdr:cNvSpPr txBox="1">
          <a:spLocks noChangeArrowheads="1"/>
        </xdr:cNvSpPr>
      </xdr:nvSpPr>
      <xdr:spPr>
        <a:xfrm>
          <a:off x="1006792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609600"/>
    <xdr:sp fLocksText="0">
      <xdr:nvSpPr>
        <xdr:cNvPr id="23" name="Text Box 107"/>
        <xdr:cNvSpPr txBox="1">
          <a:spLocks noChangeArrowheads="1"/>
        </xdr:cNvSpPr>
      </xdr:nvSpPr>
      <xdr:spPr>
        <a:xfrm>
          <a:off x="9515475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609600"/>
    <xdr:sp fLocksText="0">
      <xdr:nvSpPr>
        <xdr:cNvPr id="24" name="Text Box 96"/>
        <xdr:cNvSpPr txBox="1">
          <a:spLocks noChangeArrowheads="1"/>
        </xdr:cNvSpPr>
      </xdr:nvSpPr>
      <xdr:spPr>
        <a:xfrm>
          <a:off x="9448800" y="403764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66700" cy="361950"/>
    <xdr:sp fLocksText="0">
      <xdr:nvSpPr>
        <xdr:cNvPr id="25" name="Text Box 14"/>
        <xdr:cNvSpPr txBox="1">
          <a:spLocks noChangeArrowheads="1"/>
        </xdr:cNvSpPr>
      </xdr:nvSpPr>
      <xdr:spPr>
        <a:xfrm>
          <a:off x="10067925" y="4037647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66700" cy="609600"/>
    <xdr:sp fLocksText="0">
      <xdr:nvSpPr>
        <xdr:cNvPr id="26" name="Text Box 14"/>
        <xdr:cNvSpPr txBox="1">
          <a:spLocks noChangeArrowheads="1"/>
        </xdr:cNvSpPr>
      </xdr:nvSpPr>
      <xdr:spPr>
        <a:xfrm>
          <a:off x="10067925" y="40376475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82</xdr:row>
      <xdr:rowOff>0</xdr:rowOff>
    </xdr:from>
    <xdr:ext cx="285750" cy="371475"/>
    <xdr:sp fLocksText="0">
      <xdr:nvSpPr>
        <xdr:cNvPr id="27" name="Text Box 92"/>
        <xdr:cNvSpPr txBox="1">
          <a:spLocks noChangeArrowheads="1"/>
        </xdr:cNvSpPr>
      </xdr:nvSpPr>
      <xdr:spPr>
        <a:xfrm>
          <a:off x="947737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61950"/>
    <xdr:sp fLocksText="0">
      <xdr:nvSpPr>
        <xdr:cNvPr id="28" name="Text Box 97"/>
        <xdr:cNvSpPr txBox="1">
          <a:spLocks noChangeArrowheads="1"/>
        </xdr:cNvSpPr>
      </xdr:nvSpPr>
      <xdr:spPr>
        <a:xfrm>
          <a:off x="10067925" y="403764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29" name="Text Box 93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30" name="Text Box 94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82</xdr:row>
      <xdr:rowOff>0</xdr:rowOff>
    </xdr:from>
    <xdr:ext cx="285750" cy="371475"/>
    <xdr:sp fLocksText="0">
      <xdr:nvSpPr>
        <xdr:cNvPr id="31" name="Text Box 95"/>
        <xdr:cNvSpPr txBox="1">
          <a:spLocks noChangeArrowheads="1"/>
        </xdr:cNvSpPr>
      </xdr:nvSpPr>
      <xdr:spPr>
        <a:xfrm>
          <a:off x="9391650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82</xdr:row>
      <xdr:rowOff>0</xdr:rowOff>
    </xdr:from>
    <xdr:ext cx="285750" cy="371475"/>
    <xdr:sp fLocksText="0">
      <xdr:nvSpPr>
        <xdr:cNvPr id="32" name="Text Box 96"/>
        <xdr:cNvSpPr txBox="1">
          <a:spLocks noChangeArrowheads="1"/>
        </xdr:cNvSpPr>
      </xdr:nvSpPr>
      <xdr:spPr>
        <a:xfrm>
          <a:off x="9448800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33" name="Text Box 102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82</xdr:row>
      <xdr:rowOff>0</xdr:rowOff>
    </xdr:from>
    <xdr:ext cx="285750" cy="371475"/>
    <xdr:sp fLocksText="0">
      <xdr:nvSpPr>
        <xdr:cNvPr id="34" name="Text Box 107"/>
        <xdr:cNvSpPr txBox="1">
          <a:spLocks noChangeArrowheads="1"/>
        </xdr:cNvSpPr>
      </xdr:nvSpPr>
      <xdr:spPr>
        <a:xfrm>
          <a:off x="951547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285750" cy="371475"/>
    <xdr:sp fLocksText="0">
      <xdr:nvSpPr>
        <xdr:cNvPr id="35" name="Text Box 108"/>
        <xdr:cNvSpPr txBox="1">
          <a:spLocks noChangeArrowheads="1"/>
        </xdr:cNvSpPr>
      </xdr:nvSpPr>
      <xdr:spPr>
        <a:xfrm>
          <a:off x="1006792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82</xdr:row>
      <xdr:rowOff>0</xdr:rowOff>
    </xdr:from>
    <xdr:ext cx="285750" cy="371475"/>
    <xdr:sp fLocksText="0">
      <xdr:nvSpPr>
        <xdr:cNvPr id="36" name="Text Box 107"/>
        <xdr:cNvSpPr txBox="1">
          <a:spLocks noChangeArrowheads="1"/>
        </xdr:cNvSpPr>
      </xdr:nvSpPr>
      <xdr:spPr>
        <a:xfrm>
          <a:off x="951547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82</xdr:row>
      <xdr:rowOff>0</xdr:rowOff>
    </xdr:from>
    <xdr:ext cx="285750" cy="371475"/>
    <xdr:sp fLocksText="0">
      <xdr:nvSpPr>
        <xdr:cNvPr id="37" name="Text Box 92"/>
        <xdr:cNvSpPr txBox="1">
          <a:spLocks noChangeArrowheads="1"/>
        </xdr:cNvSpPr>
      </xdr:nvSpPr>
      <xdr:spPr>
        <a:xfrm>
          <a:off x="951547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82</xdr:row>
      <xdr:rowOff>0</xdr:rowOff>
    </xdr:from>
    <xdr:ext cx="285750" cy="371475"/>
    <xdr:sp fLocksText="0">
      <xdr:nvSpPr>
        <xdr:cNvPr id="38" name="Text Box 92"/>
        <xdr:cNvSpPr txBox="1">
          <a:spLocks noChangeArrowheads="1"/>
        </xdr:cNvSpPr>
      </xdr:nvSpPr>
      <xdr:spPr>
        <a:xfrm>
          <a:off x="9515475" y="2830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1362075"/>
    <xdr:sp fLocksText="0">
      <xdr:nvSpPr>
        <xdr:cNvPr id="39" name="Text Box 92"/>
        <xdr:cNvSpPr txBox="1">
          <a:spLocks noChangeArrowheads="1"/>
        </xdr:cNvSpPr>
      </xdr:nvSpPr>
      <xdr:spPr>
        <a:xfrm>
          <a:off x="9515475" y="40376475"/>
          <a:ext cx="2857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40" name="Text Box 92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41" name="Text Box 93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42" name="Text Box 94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847725"/>
    <xdr:sp fLocksText="0">
      <xdr:nvSpPr>
        <xdr:cNvPr id="43" name="Text Box 95"/>
        <xdr:cNvSpPr txBox="1">
          <a:spLocks noChangeArrowheads="1"/>
        </xdr:cNvSpPr>
      </xdr:nvSpPr>
      <xdr:spPr>
        <a:xfrm>
          <a:off x="9391650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847725"/>
    <xdr:sp fLocksText="0">
      <xdr:nvSpPr>
        <xdr:cNvPr id="44" name="Text Box 96"/>
        <xdr:cNvSpPr txBox="1">
          <a:spLocks noChangeArrowheads="1"/>
        </xdr:cNvSpPr>
      </xdr:nvSpPr>
      <xdr:spPr>
        <a:xfrm>
          <a:off x="9448800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45" name="Text Box 102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46" name="Text Box 107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47" name="Text Box 108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48" name="Text Box 107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49" name="Text Box 92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50" name="Text Box 92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47650"/>
    <xdr:sp fLocksText="0">
      <xdr:nvSpPr>
        <xdr:cNvPr id="51" name="Text Box 93"/>
        <xdr:cNvSpPr txBox="1">
          <a:spLocks noChangeArrowheads="1"/>
        </xdr:cNvSpPr>
      </xdr:nvSpPr>
      <xdr:spPr>
        <a:xfrm>
          <a:off x="1006792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47650"/>
    <xdr:sp fLocksText="0">
      <xdr:nvSpPr>
        <xdr:cNvPr id="52" name="Text Box 94"/>
        <xdr:cNvSpPr txBox="1">
          <a:spLocks noChangeArrowheads="1"/>
        </xdr:cNvSpPr>
      </xdr:nvSpPr>
      <xdr:spPr>
        <a:xfrm>
          <a:off x="1006792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247650"/>
    <xdr:sp fLocksText="0">
      <xdr:nvSpPr>
        <xdr:cNvPr id="53" name="Text Box 95"/>
        <xdr:cNvSpPr txBox="1">
          <a:spLocks noChangeArrowheads="1"/>
        </xdr:cNvSpPr>
      </xdr:nvSpPr>
      <xdr:spPr>
        <a:xfrm>
          <a:off x="9391650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247650"/>
    <xdr:sp fLocksText="0">
      <xdr:nvSpPr>
        <xdr:cNvPr id="54" name="Text Box 96"/>
        <xdr:cNvSpPr txBox="1">
          <a:spLocks noChangeArrowheads="1"/>
        </xdr:cNvSpPr>
      </xdr:nvSpPr>
      <xdr:spPr>
        <a:xfrm>
          <a:off x="9448800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47650"/>
    <xdr:sp fLocksText="0">
      <xdr:nvSpPr>
        <xdr:cNvPr id="55" name="Text Box 102"/>
        <xdr:cNvSpPr txBox="1">
          <a:spLocks noChangeArrowheads="1"/>
        </xdr:cNvSpPr>
      </xdr:nvSpPr>
      <xdr:spPr>
        <a:xfrm>
          <a:off x="1006792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47650"/>
    <xdr:sp fLocksText="0">
      <xdr:nvSpPr>
        <xdr:cNvPr id="56" name="Text Box 107"/>
        <xdr:cNvSpPr txBox="1">
          <a:spLocks noChangeArrowheads="1"/>
        </xdr:cNvSpPr>
      </xdr:nvSpPr>
      <xdr:spPr>
        <a:xfrm>
          <a:off x="951547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47650"/>
    <xdr:sp fLocksText="0">
      <xdr:nvSpPr>
        <xdr:cNvPr id="57" name="Text Box 108"/>
        <xdr:cNvSpPr txBox="1">
          <a:spLocks noChangeArrowheads="1"/>
        </xdr:cNvSpPr>
      </xdr:nvSpPr>
      <xdr:spPr>
        <a:xfrm>
          <a:off x="1006792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47650"/>
    <xdr:sp fLocksText="0">
      <xdr:nvSpPr>
        <xdr:cNvPr id="58" name="Text Box 107"/>
        <xdr:cNvSpPr txBox="1">
          <a:spLocks noChangeArrowheads="1"/>
        </xdr:cNvSpPr>
      </xdr:nvSpPr>
      <xdr:spPr>
        <a:xfrm>
          <a:off x="951547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47650"/>
    <xdr:sp fLocksText="0">
      <xdr:nvSpPr>
        <xdr:cNvPr id="59" name="Text Box 92"/>
        <xdr:cNvSpPr txBox="1">
          <a:spLocks noChangeArrowheads="1"/>
        </xdr:cNvSpPr>
      </xdr:nvSpPr>
      <xdr:spPr>
        <a:xfrm>
          <a:off x="951547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47650"/>
    <xdr:sp fLocksText="0">
      <xdr:nvSpPr>
        <xdr:cNvPr id="60" name="Text Box 92"/>
        <xdr:cNvSpPr txBox="1">
          <a:spLocks noChangeArrowheads="1"/>
        </xdr:cNvSpPr>
      </xdr:nvSpPr>
      <xdr:spPr>
        <a:xfrm>
          <a:off x="9515475" y="40376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61" name="Text Box 93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62" name="Text Box 94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342900"/>
    <xdr:sp fLocksText="0">
      <xdr:nvSpPr>
        <xdr:cNvPr id="63" name="Text Box 95"/>
        <xdr:cNvSpPr txBox="1">
          <a:spLocks noChangeArrowheads="1"/>
        </xdr:cNvSpPr>
      </xdr:nvSpPr>
      <xdr:spPr>
        <a:xfrm>
          <a:off x="9391650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342900"/>
    <xdr:sp fLocksText="0">
      <xdr:nvSpPr>
        <xdr:cNvPr id="64" name="Text Box 96"/>
        <xdr:cNvSpPr txBox="1">
          <a:spLocks noChangeArrowheads="1"/>
        </xdr:cNvSpPr>
      </xdr:nvSpPr>
      <xdr:spPr>
        <a:xfrm>
          <a:off x="9448800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65" name="Text Box 102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66" name="Text Box 107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67" name="Text Box 108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68" name="Text Box 107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69" name="Text Box 92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70" name="Text Box 92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76250"/>
    <xdr:sp fLocksText="0">
      <xdr:nvSpPr>
        <xdr:cNvPr id="71" name="Text Box 97"/>
        <xdr:cNvSpPr txBox="1">
          <a:spLocks noChangeArrowheads="1"/>
        </xdr:cNvSpPr>
      </xdr:nvSpPr>
      <xdr:spPr>
        <a:xfrm>
          <a:off x="10067925" y="40376475"/>
          <a:ext cx="28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72" name="Text Box 93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73" name="Text Box 94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409575"/>
    <xdr:sp fLocksText="0">
      <xdr:nvSpPr>
        <xdr:cNvPr id="74" name="Text Box 95"/>
        <xdr:cNvSpPr txBox="1">
          <a:spLocks noChangeArrowheads="1"/>
        </xdr:cNvSpPr>
      </xdr:nvSpPr>
      <xdr:spPr>
        <a:xfrm>
          <a:off x="9391650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409575"/>
    <xdr:sp fLocksText="0">
      <xdr:nvSpPr>
        <xdr:cNvPr id="75" name="Text Box 96"/>
        <xdr:cNvSpPr txBox="1">
          <a:spLocks noChangeArrowheads="1"/>
        </xdr:cNvSpPr>
      </xdr:nvSpPr>
      <xdr:spPr>
        <a:xfrm>
          <a:off x="9448800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76" name="Text Box 102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77" name="Text Box 107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78" name="Text Box 108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79" name="Text Box 107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80" name="Text Box 92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81" name="Text Box 92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82" name="Text Box 92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1343025"/>
    <xdr:sp fLocksText="0">
      <xdr:nvSpPr>
        <xdr:cNvPr id="83" name="Text Box 92"/>
        <xdr:cNvSpPr txBox="1">
          <a:spLocks noChangeArrowheads="1"/>
        </xdr:cNvSpPr>
      </xdr:nvSpPr>
      <xdr:spPr>
        <a:xfrm>
          <a:off x="9515475" y="40376475"/>
          <a:ext cx="2857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84" name="Text Box 92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85" name="Text Box 93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86" name="Text Box 94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847725"/>
    <xdr:sp fLocksText="0">
      <xdr:nvSpPr>
        <xdr:cNvPr id="87" name="Text Box 95"/>
        <xdr:cNvSpPr txBox="1">
          <a:spLocks noChangeArrowheads="1"/>
        </xdr:cNvSpPr>
      </xdr:nvSpPr>
      <xdr:spPr>
        <a:xfrm>
          <a:off x="9391650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847725"/>
    <xdr:sp fLocksText="0">
      <xdr:nvSpPr>
        <xdr:cNvPr id="88" name="Text Box 96"/>
        <xdr:cNvSpPr txBox="1">
          <a:spLocks noChangeArrowheads="1"/>
        </xdr:cNvSpPr>
      </xdr:nvSpPr>
      <xdr:spPr>
        <a:xfrm>
          <a:off x="9448800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89" name="Text Box 102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90" name="Text Box 107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91" name="Text Box 108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92" name="Text Box 107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93" name="Text Box 92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94" name="Text Box 92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57175"/>
    <xdr:sp fLocksText="0">
      <xdr:nvSpPr>
        <xdr:cNvPr id="95" name="Text Box 93"/>
        <xdr:cNvSpPr txBox="1">
          <a:spLocks noChangeArrowheads="1"/>
        </xdr:cNvSpPr>
      </xdr:nvSpPr>
      <xdr:spPr>
        <a:xfrm>
          <a:off x="1006792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57175"/>
    <xdr:sp fLocksText="0">
      <xdr:nvSpPr>
        <xdr:cNvPr id="96" name="Text Box 94"/>
        <xdr:cNvSpPr txBox="1">
          <a:spLocks noChangeArrowheads="1"/>
        </xdr:cNvSpPr>
      </xdr:nvSpPr>
      <xdr:spPr>
        <a:xfrm>
          <a:off x="1006792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257175"/>
    <xdr:sp fLocksText="0">
      <xdr:nvSpPr>
        <xdr:cNvPr id="97" name="Text Box 95"/>
        <xdr:cNvSpPr txBox="1">
          <a:spLocks noChangeArrowheads="1"/>
        </xdr:cNvSpPr>
      </xdr:nvSpPr>
      <xdr:spPr>
        <a:xfrm>
          <a:off x="9391650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257175"/>
    <xdr:sp fLocksText="0">
      <xdr:nvSpPr>
        <xdr:cNvPr id="98" name="Text Box 96"/>
        <xdr:cNvSpPr txBox="1">
          <a:spLocks noChangeArrowheads="1"/>
        </xdr:cNvSpPr>
      </xdr:nvSpPr>
      <xdr:spPr>
        <a:xfrm>
          <a:off x="9448800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57175"/>
    <xdr:sp fLocksText="0">
      <xdr:nvSpPr>
        <xdr:cNvPr id="99" name="Text Box 102"/>
        <xdr:cNvSpPr txBox="1">
          <a:spLocks noChangeArrowheads="1"/>
        </xdr:cNvSpPr>
      </xdr:nvSpPr>
      <xdr:spPr>
        <a:xfrm>
          <a:off x="1006792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100" name="Text Box 107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57175"/>
    <xdr:sp fLocksText="0">
      <xdr:nvSpPr>
        <xdr:cNvPr id="101" name="Text Box 108"/>
        <xdr:cNvSpPr txBox="1">
          <a:spLocks noChangeArrowheads="1"/>
        </xdr:cNvSpPr>
      </xdr:nvSpPr>
      <xdr:spPr>
        <a:xfrm>
          <a:off x="1006792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102" name="Text Box 107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103" name="Text Box 92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104" name="Text Box 92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105" name="Text Box 93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106" name="Text Box 94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342900"/>
    <xdr:sp fLocksText="0">
      <xdr:nvSpPr>
        <xdr:cNvPr id="107" name="Text Box 95"/>
        <xdr:cNvSpPr txBox="1">
          <a:spLocks noChangeArrowheads="1"/>
        </xdr:cNvSpPr>
      </xdr:nvSpPr>
      <xdr:spPr>
        <a:xfrm>
          <a:off x="9391650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342900"/>
    <xdr:sp fLocksText="0">
      <xdr:nvSpPr>
        <xdr:cNvPr id="108" name="Text Box 96"/>
        <xdr:cNvSpPr txBox="1">
          <a:spLocks noChangeArrowheads="1"/>
        </xdr:cNvSpPr>
      </xdr:nvSpPr>
      <xdr:spPr>
        <a:xfrm>
          <a:off x="9448800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109" name="Text Box 102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110" name="Text Box 107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42900"/>
    <xdr:sp fLocksText="0">
      <xdr:nvSpPr>
        <xdr:cNvPr id="111" name="Text Box 108"/>
        <xdr:cNvSpPr txBox="1">
          <a:spLocks noChangeArrowheads="1"/>
        </xdr:cNvSpPr>
      </xdr:nvSpPr>
      <xdr:spPr>
        <a:xfrm>
          <a:off x="1006792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112" name="Text Box 107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113" name="Text Box 92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42900"/>
    <xdr:sp fLocksText="0">
      <xdr:nvSpPr>
        <xdr:cNvPr id="114" name="Text Box 92"/>
        <xdr:cNvSpPr txBox="1">
          <a:spLocks noChangeArrowheads="1"/>
        </xdr:cNvSpPr>
      </xdr:nvSpPr>
      <xdr:spPr>
        <a:xfrm>
          <a:off x="9515475" y="403764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115" name="Text Box 93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116" name="Text Box 94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409575"/>
    <xdr:sp fLocksText="0">
      <xdr:nvSpPr>
        <xdr:cNvPr id="117" name="Text Box 95"/>
        <xdr:cNvSpPr txBox="1">
          <a:spLocks noChangeArrowheads="1"/>
        </xdr:cNvSpPr>
      </xdr:nvSpPr>
      <xdr:spPr>
        <a:xfrm>
          <a:off x="9391650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409575"/>
    <xdr:sp fLocksText="0">
      <xdr:nvSpPr>
        <xdr:cNvPr id="118" name="Text Box 96"/>
        <xdr:cNvSpPr txBox="1">
          <a:spLocks noChangeArrowheads="1"/>
        </xdr:cNvSpPr>
      </xdr:nvSpPr>
      <xdr:spPr>
        <a:xfrm>
          <a:off x="9448800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119" name="Text Box 102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120" name="Text Box 107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409575"/>
    <xdr:sp fLocksText="0">
      <xdr:nvSpPr>
        <xdr:cNvPr id="121" name="Text Box 108"/>
        <xdr:cNvSpPr txBox="1">
          <a:spLocks noChangeArrowheads="1"/>
        </xdr:cNvSpPr>
      </xdr:nvSpPr>
      <xdr:spPr>
        <a:xfrm>
          <a:off x="1006792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122" name="Text Box 107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123" name="Text Box 92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409575"/>
    <xdr:sp fLocksText="0">
      <xdr:nvSpPr>
        <xdr:cNvPr id="124" name="Text Box 92"/>
        <xdr:cNvSpPr txBox="1">
          <a:spLocks noChangeArrowheads="1"/>
        </xdr:cNvSpPr>
      </xdr:nvSpPr>
      <xdr:spPr>
        <a:xfrm>
          <a:off x="9515475" y="403764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57175"/>
    <xdr:sp fLocksText="0">
      <xdr:nvSpPr>
        <xdr:cNvPr id="125" name="Text Box 92"/>
        <xdr:cNvSpPr txBox="1">
          <a:spLocks noChangeArrowheads="1"/>
        </xdr:cNvSpPr>
      </xdr:nvSpPr>
      <xdr:spPr>
        <a:xfrm>
          <a:off x="9515475" y="40376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285750" cy="352425"/>
    <xdr:sp fLocksText="0">
      <xdr:nvSpPr>
        <xdr:cNvPr id="126" name="Text Box 97"/>
        <xdr:cNvSpPr txBox="1">
          <a:spLocks noChangeArrowheads="1"/>
        </xdr:cNvSpPr>
      </xdr:nvSpPr>
      <xdr:spPr>
        <a:xfrm>
          <a:off x="10067925" y="4522470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121</xdr:row>
      <xdr:rowOff>0</xdr:rowOff>
    </xdr:from>
    <xdr:ext cx="285750" cy="361950"/>
    <xdr:sp fLocksText="0">
      <xdr:nvSpPr>
        <xdr:cNvPr id="127" name="Text Box 107"/>
        <xdr:cNvSpPr txBox="1">
          <a:spLocks noChangeArrowheads="1"/>
        </xdr:cNvSpPr>
      </xdr:nvSpPr>
      <xdr:spPr>
        <a:xfrm>
          <a:off x="9515475" y="452247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111</xdr:row>
      <xdr:rowOff>0</xdr:rowOff>
    </xdr:from>
    <xdr:ext cx="285750" cy="361950"/>
    <xdr:sp fLocksText="0">
      <xdr:nvSpPr>
        <xdr:cNvPr id="128" name="Text Box 92"/>
        <xdr:cNvSpPr txBox="1">
          <a:spLocks noChangeArrowheads="1"/>
        </xdr:cNvSpPr>
      </xdr:nvSpPr>
      <xdr:spPr>
        <a:xfrm>
          <a:off x="9515475" y="40614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111</xdr:row>
      <xdr:rowOff>0</xdr:rowOff>
    </xdr:from>
    <xdr:ext cx="285750" cy="276225"/>
    <xdr:sp fLocksText="0">
      <xdr:nvSpPr>
        <xdr:cNvPr id="129" name="Text Box 93"/>
        <xdr:cNvSpPr txBox="1">
          <a:spLocks noChangeArrowheads="1"/>
        </xdr:cNvSpPr>
      </xdr:nvSpPr>
      <xdr:spPr>
        <a:xfrm>
          <a:off x="1006792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111</xdr:row>
      <xdr:rowOff>0</xdr:rowOff>
    </xdr:from>
    <xdr:ext cx="285750" cy="276225"/>
    <xdr:sp fLocksText="0">
      <xdr:nvSpPr>
        <xdr:cNvPr id="130" name="Text Box 94"/>
        <xdr:cNvSpPr txBox="1">
          <a:spLocks noChangeArrowheads="1"/>
        </xdr:cNvSpPr>
      </xdr:nvSpPr>
      <xdr:spPr>
        <a:xfrm>
          <a:off x="1006792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111</xdr:row>
      <xdr:rowOff>0</xdr:rowOff>
    </xdr:from>
    <xdr:ext cx="285750" cy="276225"/>
    <xdr:sp fLocksText="0">
      <xdr:nvSpPr>
        <xdr:cNvPr id="131" name="Text Box 95"/>
        <xdr:cNvSpPr txBox="1">
          <a:spLocks noChangeArrowheads="1"/>
        </xdr:cNvSpPr>
      </xdr:nvSpPr>
      <xdr:spPr>
        <a:xfrm>
          <a:off x="9391650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111</xdr:row>
      <xdr:rowOff>0</xdr:rowOff>
    </xdr:from>
    <xdr:ext cx="285750" cy="276225"/>
    <xdr:sp fLocksText="0">
      <xdr:nvSpPr>
        <xdr:cNvPr id="132" name="Text Box 96"/>
        <xdr:cNvSpPr txBox="1">
          <a:spLocks noChangeArrowheads="1"/>
        </xdr:cNvSpPr>
      </xdr:nvSpPr>
      <xdr:spPr>
        <a:xfrm>
          <a:off x="9448800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111</xdr:row>
      <xdr:rowOff>0</xdr:rowOff>
    </xdr:from>
    <xdr:ext cx="285750" cy="276225"/>
    <xdr:sp fLocksText="0">
      <xdr:nvSpPr>
        <xdr:cNvPr id="133" name="Text Box 102"/>
        <xdr:cNvSpPr txBox="1">
          <a:spLocks noChangeArrowheads="1"/>
        </xdr:cNvSpPr>
      </xdr:nvSpPr>
      <xdr:spPr>
        <a:xfrm>
          <a:off x="1006792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111</xdr:row>
      <xdr:rowOff>0</xdr:rowOff>
    </xdr:from>
    <xdr:ext cx="285750" cy="276225"/>
    <xdr:sp fLocksText="0">
      <xdr:nvSpPr>
        <xdr:cNvPr id="134" name="Text Box 107"/>
        <xdr:cNvSpPr txBox="1">
          <a:spLocks noChangeArrowheads="1"/>
        </xdr:cNvSpPr>
      </xdr:nvSpPr>
      <xdr:spPr>
        <a:xfrm>
          <a:off x="951547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111</xdr:row>
      <xdr:rowOff>0</xdr:rowOff>
    </xdr:from>
    <xdr:ext cx="285750" cy="276225"/>
    <xdr:sp fLocksText="0">
      <xdr:nvSpPr>
        <xdr:cNvPr id="135" name="Text Box 108"/>
        <xdr:cNvSpPr txBox="1">
          <a:spLocks noChangeArrowheads="1"/>
        </xdr:cNvSpPr>
      </xdr:nvSpPr>
      <xdr:spPr>
        <a:xfrm>
          <a:off x="1006792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111</xdr:row>
      <xdr:rowOff>0</xdr:rowOff>
    </xdr:from>
    <xdr:ext cx="285750" cy="276225"/>
    <xdr:sp fLocksText="0">
      <xdr:nvSpPr>
        <xdr:cNvPr id="136" name="Text Box 107"/>
        <xdr:cNvSpPr txBox="1">
          <a:spLocks noChangeArrowheads="1"/>
        </xdr:cNvSpPr>
      </xdr:nvSpPr>
      <xdr:spPr>
        <a:xfrm>
          <a:off x="951547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111</xdr:row>
      <xdr:rowOff>0</xdr:rowOff>
    </xdr:from>
    <xdr:ext cx="285750" cy="276225"/>
    <xdr:sp fLocksText="0">
      <xdr:nvSpPr>
        <xdr:cNvPr id="137" name="Text Box 92"/>
        <xdr:cNvSpPr txBox="1">
          <a:spLocks noChangeArrowheads="1"/>
        </xdr:cNvSpPr>
      </xdr:nvSpPr>
      <xdr:spPr>
        <a:xfrm>
          <a:off x="951547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111</xdr:row>
      <xdr:rowOff>0</xdr:rowOff>
    </xdr:from>
    <xdr:ext cx="285750" cy="276225"/>
    <xdr:sp fLocksText="0">
      <xdr:nvSpPr>
        <xdr:cNvPr id="138" name="Text Box 92"/>
        <xdr:cNvSpPr txBox="1">
          <a:spLocks noChangeArrowheads="1"/>
        </xdr:cNvSpPr>
      </xdr:nvSpPr>
      <xdr:spPr>
        <a:xfrm>
          <a:off x="9515475" y="406146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123</xdr:row>
      <xdr:rowOff>19050</xdr:rowOff>
    </xdr:from>
    <xdr:ext cx="285750" cy="361950"/>
    <xdr:sp fLocksText="0">
      <xdr:nvSpPr>
        <xdr:cNvPr id="139" name="Text Box 97"/>
        <xdr:cNvSpPr txBox="1">
          <a:spLocks noChangeArrowheads="1"/>
        </xdr:cNvSpPr>
      </xdr:nvSpPr>
      <xdr:spPr>
        <a:xfrm>
          <a:off x="10067925" y="45796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285750" cy="371475"/>
    <xdr:sp fLocksText="0">
      <xdr:nvSpPr>
        <xdr:cNvPr id="140" name="Text Box 93"/>
        <xdr:cNvSpPr txBox="1">
          <a:spLocks noChangeArrowheads="1"/>
        </xdr:cNvSpPr>
      </xdr:nvSpPr>
      <xdr:spPr>
        <a:xfrm>
          <a:off x="10067925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285750" cy="371475"/>
    <xdr:sp fLocksText="0">
      <xdr:nvSpPr>
        <xdr:cNvPr id="141" name="Text Box 94"/>
        <xdr:cNvSpPr txBox="1">
          <a:spLocks noChangeArrowheads="1"/>
        </xdr:cNvSpPr>
      </xdr:nvSpPr>
      <xdr:spPr>
        <a:xfrm>
          <a:off x="10067925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109</xdr:row>
      <xdr:rowOff>0</xdr:rowOff>
    </xdr:from>
    <xdr:ext cx="285750" cy="371475"/>
    <xdr:sp fLocksText="0">
      <xdr:nvSpPr>
        <xdr:cNvPr id="142" name="Text Box 95"/>
        <xdr:cNvSpPr txBox="1">
          <a:spLocks noChangeArrowheads="1"/>
        </xdr:cNvSpPr>
      </xdr:nvSpPr>
      <xdr:spPr>
        <a:xfrm>
          <a:off x="9391650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109</xdr:row>
      <xdr:rowOff>0</xdr:rowOff>
    </xdr:from>
    <xdr:ext cx="285750" cy="371475"/>
    <xdr:sp fLocksText="0">
      <xdr:nvSpPr>
        <xdr:cNvPr id="143" name="Text Box 96"/>
        <xdr:cNvSpPr txBox="1">
          <a:spLocks noChangeArrowheads="1"/>
        </xdr:cNvSpPr>
      </xdr:nvSpPr>
      <xdr:spPr>
        <a:xfrm>
          <a:off x="9448800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285750" cy="371475"/>
    <xdr:sp fLocksText="0">
      <xdr:nvSpPr>
        <xdr:cNvPr id="144" name="Text Box 102"/>
        <xdr:cNvSpPr txBox="1">
          <a:spLocks noChangeArrowheads="1"/>
        </xdr:cNvSpPr>
      </xdr:nvSpPr>
      <xdr:spPr>
        <a:xfrm>
          <a:off x="10067925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109</xdr:row>
      <xdr:rowOff>0</xdr:rowOff>
    </xdr:from>
    <xdr:ext cx="285750" cy="371475"/>
    <xdr:sp fLocksText="0">
      <xdr:nvSpPr>
        <xdr:cNvPr id="145" name="Text Box 107"/>
        <xdr:cNvSpPr txBox="1">
          <a:spLocks noChangeArrowheads="1"/>
        </xdr:cNvSpPr>
      </xdr:nvSpPr>
      <xdr:spPr>
        <a:xfrm>
          <a:off x="9515475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285750" cy="371475"/>
    <xdr:sp fLocksText="0">
      <xdr:nvSpPr>
        <xdr:cNvPr id="146" name="Text Box 108"/>
        <xdr:cNvSpPr txBox="1">
          <a:spLocks noChangeArrowheads="1"/>
        </xdr:cNvSpPr>
      </xdr:nvSpPr>
      <xdr:spPr>
        <a:xfrm>
          <a:off x="10067925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109</xdr:row>
      <xdr:rowOff>0</xdr:rowOff>
    </xdr:from>
    <xdr:ext cx="285750" cy="371475"/>
    <xdr:sp fLocksText="0">
      <xdr:nvSpPr>
        <xdr:cNvPr id="147" name="Text Box 107"/>
        <xdr:cNvSpPr txBox="1">
          <a:spLocks noChangeArrowheads="1"/>
        </xdr:cNvSpPr>
      </xdr:nvSpPr>
      <xdr:spPr>
        <a:xfrm>
          <a:off x="9515475" y="40138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109</xdr:row>
      <xdr:rowOff>19050</xdr:rowOff>
    </xdr:from>
    <xdr:ext cx="285750" cy="371475"/>
    <xdr:sp fLocksText="0">
      <xdr:nvSpPr>
        <xdr:cNvPr id="148" name="Text Box 92"/>
        <xdr:cNvSpPr txBox="1">
          <a:spLocks noChangeArrowheads="1"/>
        </xdr:cNvSpPr>
      </xdr:nvSpPr>
      <xdr:spPr>
        <a:xfrm>
          <a:off x="9477375" y="401574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85750"/>
    <xdr:sp fLocksText="0">
      <xdr:nvSpPr>
        <xdr:cNvPr id="149" name="Text Box 93"/>
        <xdr:cNvSpPr txBox="1">
          <a:spLocks noChangeArrowheads="1"/>
        </xdr:cNvSpPr>
      </xdr:nvSpPr>
      <xdr:spPr>
        <a:xfrm>
          <a:off x="1006792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85750"/>
    <xdr:sp fLocksText="0">
      <xdr:nvSpPr>
        <xdr:cNvPr id="150" name="Text Box 94"/>
        <xdr:cNvSpPr txBox="1">
          <a:spLocks noChangeArrowheads="1"/>
        </xdr:cNvSpPr>
      </xdr:nvSpPr>
      <xdr:spPr>
        <a:xfrm>
          <a:off x="1006792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285750"/>
    <xdr:sp fLocksText="0">
      <xdr:nvSpPr>
        <xdr:cNvPr id="151" name="Text Box 95"/>
        <xdr:cNvSpPr txBox="1">
          <a:spLocks noChangeArrowheads="1"/>
        </xdr:cNvSpPr>
      </xdr:nvSpPr>
      <xdr:spPr>
        <a:xfrm>
          <a:off x="9391650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285750"/>
    <xdr:sp fLocksText="0">
      <xdr:nvSpPr>
        <xdr:cNvPr id="152" name="Text Box 96"/>
        <xdr:cNvSpPr txBox="1">
          <a:spLocks noChangeArrowheads="1"/>
        </xdr:cNvSpPr>
      </xdr:nvSpPr>
      <xdr:spPr>
        <a:xfrm>
          <a:off x="9448800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85750"/>
    <xdr:sp fLocksText="0">
      <xdr:nvSpPr>
        <xdr:cNvPr id="153" name="Text Box 102"/>
        <xdr:cNvSpPr txBox="1">
          <a:spLocks noChangeArrowheads="1"/>
        </xdr:cNvSpPr>
      </xdr:nvSpPr>
      <xdr:spPr>
        <a:xfrm>
          <a:off x="1006792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85750"/>
    <xdr:sp fLocksText="0">
      <xdr:nvSpPr>
        <xdr:cNvPr id="154" name="Text Box 107"/>
        <xdr:cNvSpPr txBox="1">
          <a:spLocks noChangeArrowheads="1"/>
        </xdr:cNvSpPr>
      </xdr:nvSpPr>
      <xdr:spPr>
        <a:xfrm>
          <a:off x="951547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85750"/>
    <xdr:sp fLocksText="0">
      <xdr:nvSpPr>
        <xdr:cNvPr id="155" name="Text Box 108"/>
        <xdr:cNvSpPr txBox="1">
          <a:spLocks noChangeArrowheads="1"/>
        </xdr:cNvSpPr>
      </xdr:nvSpPr>
      <xdr:spPr>
        <a:xfrm>
          <a:off x="1006792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85750"/>
    <xdr:sp fLocksText="0">
      <xdr:nvSpPr>
        <xdr:cNvPr id="156" name="Text Box 107"/>
        <xdr:cNvSpPr txBox="1">
          <a:spLocks noChangeArrowheads="1"/>
        </xdr:cNvSpPr>
      </xdr:nvSpPr>
      <xdr:spPr>
        <a:xfrm>
          <a:off x="951547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85750"/>
    <xdr:sp fLocksText="0">
      <xdr:nvSpPr>
        <xdr:cNvPr id="157" name="Text Box 92"/>
        <xdr:cNvSpPr txBox="1">
          <a:spLocks noChangeArrowheads="1"/>
        </xdr:cNvSpPr>
      </xdr:nvSpPr>
      <xdr:spPr>
        <a:xfrm>
          <a:off x="951547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285750"/>
    <xdr:sp fLocksText="0">
      <xdr:nvSpPr>
        <xdr:cNvPr id="158" name="Text Box 92"/>
        <xdr:cNvSpPr txBox="1">
          <a:spLocks noChangeArrowheads="1"/>
        </xdr:cNvSpPr>
      </xdr:nvSpPr>
      <xdr:spPr>
        <a:xfrm>
          <a:off x="9515475" y="403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238125"/>
    <xdr:sp fLocksText="0">
      <xdr:nvSpPr>
        <xdr:cNvPr id="159" name="Text Box 97"/>
        <xdr:cNvSpPr txBox="1">
          <a:spLocks noChangeArrowheads="1"/>
        </xdr:cNvSpPr>
      </xdr:nvSpPr>
      <xdr:spPr>
        <a:xfrm>
          <a:off x="10067925" y="403764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90525"/>
    <xdr:sp fLocksText="0">
      <xdr:nvSpPr>
        <xdr:cNvPr id="160" name="Text Box 107"/>
        <xdr:cNvSpPr txBox="1">
          <a:spLocks noChangeArrowheads="1"/>
        </xdr:cNvSpPr>
      </xdr:nvSpPr>
      <xdr:spPr>
        <a:xfrm>
          <a:off x="9515475" y="40376475"/>
          <a:ext cx="285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161" name="Text Box 93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162" name="Text Box 94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847725"/>
    <xdr:sp fLocksText="0">
      <xdr:nvSpPr>
        <xdr:cNvPr id="163" name="Text Box 95"/>
        <xdr:cNvSpPr txBox="1">
          <a:spLocks noChangeArrowheads="1"/>
        </xdr:cNvSpPr>
      </xdr:nvSpPr>
      <xdr:spPr>
        <a:xfrm>
          <a:off x="9391650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847725"/>
    <xdr:sp fLocksText="0">
      <xdr:nvSpPr>
        <xdr:cNvPr id="164" name="Text Box 96"/>
        <xdr:cNvSpPr txBox="1">
          <a:spLocks noChangeArrowheads="1"/>
        </xdr:cNvSpPr>
      </xdr:nvSpPr>
      <xdr:spPr>
        <a:xfrm>
          <a:off x="9448800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165" name="Text Box 102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166" name="Text Box 107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847725"/>
    <xdr:sp fLocksText="0">
      <xdr:nvSpPr>
        <xdr:cNvPr id="167" name="Text Box 108"/>
        <xdr:cNvSpPr txBox="1">
          <a:spLocks noChangeArrowheads="1"/>
        </xdr:cNvSpPr>
      </xdr:nvSpPr>
      <xdr:spPr>
        <a:xfrm>
          <a:off x="1006792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168" name="Text Box 107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847725"/>
    <xdr:sp fLocksText="0">
      <xdr:nvSpPr>
        <xdr:cNvPr id="169" name="Text Box 92"/>
        <xdr:cNvSpPr txBox="1">
          <a:spLocks noChangeArrowheads="1"/>
        </xdr:cNvSpPr>
      </xdr:nvSpPr>
      <xdr:spPr>
        <a:xfrm>
          <a:off x="9515475" y="403764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9525</xdr:rowOff>
    </xdr:from>
    <xdr:ext cx="295275" cy="847725"/>
    <xdr:sp fLocksText="0">
      <xdr:nvSpPr>
        <xdr:cNvPr id="170" name="Text Box 92"/>
        <xdr:cNvSpPr txBox="1">
          <a:spLocks noChangeArrowheads="1"/>
        </xdr:cNvSpPr>
      </xdr:nvSpPr>
      <xdr:spPr>
        <a:xfrm>
          <a:off x="10067925" y="40386000"/>
          <a:ext cx="2952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33375"/>
    <xdr:sp fLocksText="0">
      <xdr:nvSpPr>
        <xdr:cNvPr id="171" name="Text Box 93"/>
        <xdr:cNvSpPr txBox="1">
          <a:spLocks noChangeArrowheads="1"/>
        </xdr:cNvSpPr>
      </xdr:nvSpPr>
      <xdr:spPr>
        <a:xfrm>
          <a:off x="1006792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33375"/>
    <xdr:sp fLocksText="0">
      <xdr:nvSpPr>
        <xdr:cNvPr id="172" name="Text Box 94"/>
        <xdr:cNvSpPr txBox="1">
          <a:spLocks noChangeArrowheads="1"/>
        </xdr:cNvSpPr>
      </xdr:nvSpPr>
      <xdr:spPr>
        <a:xfrm>
          <a:off x="1006792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110</xdr:row>
      <xdr:rowOff>0</xdr:rowOff>
    </xdr:from>
    <xdr:ext cx="285750" cy="333375"/>
    <xdr:sp fLocksText="0">
      <xdr:nvSpPr>
        <xdr:cNvPr id="173" name="Text Box 95"/>
        <xdr:cNvSpPr txBox="1">
          <a:spLocks noChangeArrowheads="1"/>
        </xdr:cNvSpPr>
      </xdr:nvSpPr>
      <xdr:spPr>
        <a:xfrm>
          <a:off x="9391650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110</xdr:row>
      <xdr:rowOff>0</xdr:rowOff>
    </xdr:from>
    <xdr:ext cx="285750" cy="333375"/>
    <xdr:sp fLocksText="0">
      <xdr:nvSpPr>
        <xdr:cNvPr id="174" name="Text Box 96"/>
        <xdr:cNvSpPr txBox="1">
          <a:spLocks noChangeArrowheads="1"/>
        </xdr:cNvSpPr>
      </xdr:nvSpPr>
      <xdr:spPr>
        <a:xfrm>
          <a:off x="9448800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33375"/>
    <xdr:sp fLocksText="0">
      <xdr:nvSpPr>
        <xdr:cNvPr id="175" name="Text Box 102"/>
        <xdr:cNvSpPr txBox="1">
          <a:spLocks noChangeArrowheads="1"/>
        </xdr:cNvSpPr>
      </xdr:nvSpPr>
      <xdr:spPr>
        <a:xfrm>
          <a:off x="1006792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33375"/>
    <xdr:sp fLocksText="0">
      <xdr:nvSpPr>
        <xdr:cNvPr id="176" name="Text Box 107"/>
        <xdr:cNvSpPr txBox="1">
          <a:spLocks noChangeArrowheads="1"/>
        </xdr:cNvSpPr>
      </xdr:nvSpPr>
      <xdr:spPr>
        <a:xfrm>
          <a:off x="951547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110</xdr:row>
      <xdr:rowOff>0</xdr:rowOff>
    </xdr:from>
    <xdr:ext cx="285750" cy="333375"/>
    <xdr:sp fLocksText="0">
      <xdr:nvSpPr>
        <xdr:cNvPr id="177" name="Text Box 108"/>
        <xdr:cNvSpPr txBox="1">
          <a:spLocks noChangeArrowheads="1"/>
        </xdr:cNvSpPr>
      </xdr:nvSpPr>
      <xdr:spPr>
        <a:xfrm>
          <a:off x="1006792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33375"/>
    <xdr:sp fLocksText="0">
      <xdr:nvSpPr>
        <xdr:cNvPr id="178" name="Text Box 107"/>
        <xdr:cNvSpPr txBox="1">
          <a:spLocks noChangeArrowheads="1"/>
        </xdr:cNvSpPr>
      </xdr:nvSpPr>
      <xdr:spPr>
        <a:xfrm>
          <a:off x="951547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33375"/>
    <xdr:sp fLocksText="0">
      <xdr:nvSpPr>
        <xdr:cNvPr id="179" name="Text Box 92"/>
        <xdr:cNvSpPr txBox="1">
          <a:spLocks noChangeArrowheads="1"/>
        </xdr:cNvSpPr>
      </xdr:nvSpPr>
      <xdr:spPr>
        <a:xfrm>
          <a:off x="951547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110</xdr:row>
      <xdr:rowOff>0</xdr:rowOff>
    </xdr:from>
    <xdr:ext cx="285750" cy="333375"/>
    <xdr:sp fLocksText="0">
      <xdr:nvSpPr>
        <xdr:cNvPr id="180" name="Text Box 92"/>
        <xdr:cNvSpPr txBox="1">
          <a:spLocks noChangeArrowheads="1"/>
        </xdr:cNvSpPr>
      </xdr:nvSpPr>
      <xdr:spPr>
        <a:xfrm>
          <a:off x="9515475" y="403764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285750" cy="857250"/>
    <xdr:sp fLocksText="0">
      <xdr:nvSpPr>
        <xdr:cNvPr id="181" name="Text Box 93"/>
        <xdr:cNvSpPr txBox="1">
          <a:spLocks noChangeArrowheads="1"/>
        </xdr:cNvSpPr>
      </xdr:nvSpPr>
      <xdr:spPr>
        <a:xfrm>
          <a:off x="10067925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285750" cy="857250"/>
    <xdr:sp fLocksText="0">
      <xdr:nvSpPr>
        <xdr:cNvPr id="182" name="Text Box 94"/>
        <xdr:cNvSpPr txBox="1">
          <a:spLocks noChangeArrowheads="1"/>
        </xdr:cNvSpPr>
      </xdr:nvSpPr>
      <xdr:spPr>
        <a:xfrm>
          <a:off x="10067925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104</xdr:row>
      <xdr:rowOff>0</xdr:rowOff>
    </xdr:from>
    <xdr:ext cx="285750" cy="857250"/>
    <xdr:sp fLocksText="0">
      <xdr:nvSpPr>
        <xdr:cNvPr id="183" name="Text Box 95"/>
        <xdr:cNvSpPr txBox="1">
          <a:spLocks noChangeArrowheads="1"/>
        </xdr:cNvSpPr>
      </xdr:nvSpPr>
      <xdr:spPr>
        <a:xfrm>
          <a:off x="9391650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104</xdr:row>
      <xdr:rowOff>0</xdr:rowOff>
    </xdr:from>
    <xdr:ext cx="285750" cy="857250"/>
    <xdr:sp fLocksText="0">
      <xdr:nvSpPr>
        <xdr:cNvPr id="184" name="Text Box 96"/>
        <xdr:cNvSpPr txBox="1">
          <a:spLocks noChangeArrowheads="1"/>
        </xdr:cNvSpPr>
      </xdr:nvSpPr>
      <xdr:spPr>
        <a:xfrm>
          <a:off x="9448800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285750" cy="857250"/>
    <xdr:sp fLocksText="0">
      <xdr:nvSpPr>
        <xdr:cNvPr id="185" name="Text Box 102"/>
        <xdr:cNvSpPr txBox="1">
          <a:spLocks noChangeArrowheads="1"/>
        </xdr:cNvSpPr>
      </xdr:nvSpPr>
      <xdr:spPr>
        <a:xfrm>
          <a:off x="10067925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104</xdr:row>
      <xdr:rowOff>0</xdr:rowOff>
    </xdr:from>
    <xdr:ext cx="285750" cy="857250"/>
    <xdr:sp fLocksText="0">
      <xdr:nvSpPr>
        <xdr:cNvPr id="186" name="Text Box 107"/>
        <xdr:cNvSpPr txBox="1">
          <a:spLocks noChangeArrowheads="1"/>
        </xdr:cNvSpPr>
      </xdr:nvSpPr>
      <xdr:spPr>
        <a:xfrm>
          <a:off x="9515475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285750" cy="857250"/>
    <xdr:sp fLocksText="0">
      <xdr:nvSpPr>
        <xdr:cNvPr id="187" name="Text Box 108"/>
        <xdr:cNvSpPr txBox="1">
          <a:spLocks noChangeArrowheads="1"/>
        </xdr:cNvSpPr>
      </xdr:nvSpPr>
      <xdr:spPr>
        <a:xfrm>
          <a:off x="10067925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104</xdr:row>
      <xdr:rowOff>0</xdr:rowOff>
    </xdr:from>
    <xdr:ext cx="285750" cy="857250"/>
    <xdr:sp fLocksText="0">
      <xdr:nvSpPr>
        <xdr:cNvPr id="188" name="Text Box 107"/>
        <xdr:cNvSpPr txBox="1">
          <a:spLocks noChangeArrowheads="1"/>
        </xdr:cNvSpPr>
      </xdr:nvSpPr>
      <xdr:spPr>
        <a:xfrm>
          <a:off x="9515475" y="389096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581025</xdr:colOff>
      <xdr:row>103</xdr:row>
      <xdr:rowOff>2609850</xdr:rowOff>
    </xdr:from>
    <xdr:ext cx="285750" cy="857250"/>
    <xdr:sp fLocksText="0">
      <xdr:nvSpPr>
        <xdr:cNvPr id="189" name="Text Box 92"/>
        <xdr:cNvSpPr txBox="1">
          <a:spLocks noChangeArrowheads="1"/>
        </xdr:cNvSpPr>
      </xdr:nvSpPr>
      <xdr:spPr>
        <a:xfrm>
          <a:off x="12049125" y="389001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47650"/>
    <xdr:sp fLocksText="0">
      <xdr:nvSpPr>
        <xdr:cNvPr id="190" name="Text Box 93"/>
        <xdr:cNvSpPr txBox="1">
          <a:spLocks noChangeArrowheads="1"/>
        </xdr:cNvSpPr>
      </xdr:nvSpPr>
      <xdr:spPr>
        <a:xfrm>
          <a:off x="10067925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47650"/>
    <xdr:sp fLocksText="0">
      <xdr:nvSpPr>
        <xdr:cNvPr id="191" name="Text Box 94"/>
        <xdr:cNvSpPr txBox="1">
          <a:spLocks noChangeArrowheads="1"/>
        </xdr:cNvSpPr>
      </xdr:nvSpPr>
      <xdr:spPr>
        <a:xfrm>
          <a:off x="10067925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103</xdr:row>
      <xdr:rowOff>0</xdr:rowOff>
    </xdr:from>
    <xdr:ext cx="285750" cy="247650"/>
    <xdr:sp fLocksText="0">
      <xdr:nvSpPr>
        <xdr:cNvPr id="192" name="Text Box 95"/>
        <xdr:cNvSpPr txBox="1">
          <a:spLocks noChangeArrowheads="1"/>
        </xdr:cNvSpPr>
      </xdr:nvSpPr>
      <xdr:spPr>
        <a:xfrm>
          <a:off x="9391650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103</xdr:row>
      <xdr:rowOff>0</xdr:rowOff>
    </xdr:from>
    <xdr:ext cx="285750" cy="247650"/>
    <xdr:sp fLocksText="0">
      <xdr:nvSpPr>
        <xdr:cNvPr id="193" name="Text Box 96"/>
        <xdr:cNvSpPr txBox="1">
          <a:spLocks noChangeArrowheads="1"/>
        </xdr:cNvSpPr>
      </xdr:nvSpPr>
      <xdr:spPr>
        <a:xfrm>
          <a:off x="9448800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47650"/>
    <xdr:sp fLocksText="0">
      <xdr:nvSpPr>
        <xdr:cNvPr id="194" name="Text Box 102"/>
        <xdr:cNvSpPr txBox="1">
          <a:spLocks noChangeArrowheads="1"/>
        </xdr:cNvSpPr>
      </xdr:nvSpPr>
      <xdr:spPr>
        <a:xfrm>
          <a:off x="10067925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103</xdr:row>
      <xdr:rowOff>0</xdr:rowOff>
    </xdr:from>
    <xdr:ext cx="285750" cy="247650"/>
    <xdr:sp fLocksText="0">
      <xdr:nvSpPr>
        <xdr:cNvPr id="195" name="Text Box 107"/>
        <xdr:cNvSpPr txBox="1">
          <a:spLocks noChangeArrowheads="1"/>
        </xdr:cNvSpPr>
      </xdr:nvSpPr>
      <xdr:spPr>
        <a:xfrm>
          <a:off x="9515475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47650"/>
    <xdr:sp fLocksText="0">
      <xdr:nvSpPr>
        <xdr:cNvPr id="196" name="Text Box 108"/>
        <xdr:cNvSpPr txBox="1">
          <a:spLocks noChangeArrowheads="1"/>
        </xdr:cNvSpPr>
      </xdr:nvSpPr>
      <xdr:spPr>
        <a:xfrm>
          <a:off x="10067925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103</xdr:row>
      <xdr:rowOff>0</xdr:rowOff>
    </xdr:from>
    <xdr:ext cx="285750" cy="247650"/>
    <xdr:sp fLocksText="0">
      <xdr:nvSpPr>
        <xdr:cNvPr id="197" name="Text Box 107"/>
        <xdr:cNvSpPr txBox="1">
          <a:spLocks noChangeArrowheads="1"/>
        </xdr:cNvSpPr>
      </xdr:nvSpPr>
      <xdr:spPr>
        <a:xfrm>
          <a:off x="9515475" y="36290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103</xdr:row>
      <xdr:rowOff>0</xdr:rowOff>
    </xdr:from>
    <xdr:ext cx="285750" cy="228600"/>
    <xdr:sp fLocksText="0">
      <xdr:nvSpPr>
        <xdr:cNvPr id="198" name="Text Box 92"/>
        <xdr:cNvSpPr txBox="1">
          <a:spLocks noChangeArrowheads="1"/>
        </xdr:cNvSpPr>
      </xdr:nvSpPr>
      <xdr:spPr>
        <a:xfrm>
          <a:off x="9477375" y="362902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38125"/>
    <xdr:sp fLocksText="0">
      <xdr:nvSpPr>
        <xdr:cNvPr id="199" name="Text Box 93"/>
        <xdr:cNvSpPr txBox="1">
          <a:spLocks noChangeArrowheads="1"/>
        </xdr:cNvSpPr>
      </xdr:nvSpPr>
      <xdr:spPr>
        <a:xfrm>
          <a:off x="1006792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38125"/>
    <xdr:sp fLocksText="0">
      <xdr:nvSpPr>
        <xdr:cNvPr id="200" name="Text Box 94"/>
        <xdr:cNvSpPr txBox="1">
          <a:spLocks noChangeArrowheads="1"/>
        </xdr:cNvSpPr>
      </xdr:nvSpPr>
      <xdr:spPr>
        <a:xfrm>
          <a:off x="1006792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103</xdr:row>
      <xdr:rowOff>0</xdr:rowOff>
    </xdr:from>
    <xdr:ext cx="285750" cy="238125"/>
    <xdr:sp fLocksText="0">
      <xdr:nvSpPr>
        <xdr:cNvPr id="201" name="Text Box 95"/>
        <xdr:cNvSpPr txBox="1">
          <a:spLocks noChangeArrowheads="1"/>
        </xdr:cNvSpPr>
      </xdr:nvSpPr>
      <xdr:spPr>
        <a:xfrm>
          <a:off x="9391650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103</xdr:row>
      <xdr:rowOff>0</xdr:rowOff>
    </xdr:from>
    <xdr:ext cx="285750" cy="238125"/>
    <xdr:sp fLocksText="0">
      <xdr:nvSpPr>
        <xdr:cNvPr id="202" name="Text Box 96"/>
        <xdr:cNvSpPr txBox="1">
          <a:spLocks noChangeArrowheads="1"/>
        </xdr:cNvSpPr>
      </xdr:nvSpPr>
      <xdr:spPr>
        <a:xfrm>
          <a:off x="9448800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38125"/>
    <xdr:sp fLocksText="0">
      <xdr:nvSpPr>
        <xdr:cNvPr id="203" name="Text Box 102"/>
        <xdr:cNvSpPr txBox="1">
          <a:spLocks noChangeArrowheads="1"/>
        </xdr:cNvSpPr>
      </xdr:nvSpPr>
      <xdr:spPr>
        <a:xfrm>
          <a:off x="1006792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103</xdr:row>
      <xdr:rowOff>0</xdr:rowOff>
    </xdr:from>
    <xdr:ext cx="285750" cy="238125"/>
    <xdr:sp fLocksText="0">
      <xdr:nvSpPr>
        <xdr:cNvPr id="204" name="Text Box 107"/>
        <xdr:cNvSpPr txBox="1">
          <a:spLocks noChangeArrowheads="1"/>
        </xdr:cNvSpPr>
      </xdr:nvSpPr>
      <xdr:spPr>
        <a:xfrm>
          <a:off x="951547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103</xdr:row>
      <xdr:rowOff>0</xdr:rowOff>
    </xdr:from>
    <xdr:ext cx="285750" cy="238125"/>
    <xdr:sp fLocksText="0">
      <xdr:nvSpPr>
        <xdr:cNvPr id="205" name="Text Box 108"/>
        <xdr:cNvSpPr txBox="1">
          <a:spLocks noChangeArrowheads="1"/>
        </xdr:cNvSpPr>
      </xdr:nvSpPr>
      <xdr:spPr>
        <a:xfrm>
          <a:off x="1006792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103</xdr:row>
      <xdr:rowOff>0</xdr:rowOff>
    </xdr:from>
    <xdr:ext cx="285750" cy="238125"/>
    <xdr:sp fLocksText="0">
      <xdr:nvSpPr>
        <xdr:cNvPr id="206" name="Text Box 107"/>
        <xdr:cNvSpPr txBox="1">
          <a:spLocks noChangeArrowheads="1"/>
        </xdr:cNvSpPr>
      </xdr:nvSpPr>
      <xdr:spPr>
        <a:xfrm>
          <a:off x="951547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103</xdr:row>
      <xdr:rowOff>0</xdr:rowOff>
    </xdr:from>
    <xdr:ext cx="285750" cy="238125"/>
    <xdr:sp fLocksText="0">
      <xdr:nvSpPr>
        <xdr:cNvPr id="207" name="Text Box 92"/>
        <xdr:cNvSpPr txBox="1">
          <a:spLocks noChangeArrowheads="1"/>
        </xdr:cNvSpPr>
      </xdr:nvSpPr>
      <xdr:spPr>
        <a:xfrm>
          <a:off x="951547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103</xdr:row>
      <xdr:rowOff>0</xdr:rowOff>
    </xdr:from>
    <xdr:ext cx="285750" cy="238125"/>
    <xdr:sp fLocksText="0">
      <xdr:nvSpPr>
        <xdr:cNvPr id="208" name="Text Box 92"/>
        <xdr:cNvSpPr txBox="1">
          <a:spLocks noChangeArrowheads="1"/>
        </xdr:cNvSpPr>
      </xdr:nvSpPr>
      <xdr:spPr>
        <a:xfrm>
          <a:off x="9515475" y="36290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285750" cy="247650"/>
    <xdr:sp fLocksText="0">
      <xdr:nvSpPr>
        <xdr:cNvPr id="209" name="Text Box 93"/>
        <xdr:cNvSpPr txBox="1">
          <a:spLocks noChangeArrowheads="1"/>
        </xdr:cNvSpPr>
      </xdr:nvSpPr>
      <xdr:spPr>
        <a:xfrm>
          <a:off x="10067925" y="24241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285750" cy="247650"/>
    <xdr:sp fLocksText="0">
      <xdr:nvSpPr>
        <xdr:cNvPr id="210" name="Text Box 94"/>
        <xdr:cNvSpPr txBox="1">
          <a:spLocks noChangeArrowheads="1"/>
        </xdr:cNvSpPr>
      </xdr:nvSpPr>
      <xdr:spPr>
        <a:xfrm>
          <a:off x="10067925" y="24241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69</xdr:row>
      <xdr:rowOff>0</xdr:rowOff>
    </xdr:from>
    <xdr:ext cx="285750" cy="247650"/>
    <xdr:sp fLocksText="0">
      <xdr:nvSpPr>
        <xdr:cNvPr id="211" name="Text Box 95"/>
        <xdr:cNvSpPr txBox="1">
          <a:spLocks noChangeArrowheads="1"/>
        </xdr:cNvSpPr>
      </xdr:nvSpPr>
      <xdr:spPr>
        <a:xfrm>
          <a:off x="9391650" y="24241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69</xdr:row>
      <xdr:rowOff>0</xdr:rowOff>
    </xdr:from>
    <xdr:ext cx="285750" cy="247650"/>
    <xdr:sp fLocksText="0">
      <xdr:nvSpPr>
        <xdr:cNvPr id="212" name="Text Box 96"/>
        <xdr:cNvSpPr txBox="1">
          <a:spLocks noChangeArrowheads="1"/>
        </xdr:cNvSpPr>
      </xdr:nvSpPr>
      <xdr:spPr>
        <a:xfrm>
          <a:off x="9448800" y="24241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285750" cy="247650"/>
    <xdr:sp fLocksText="0">
      <xdr:nvSpPr>
        <xdr:cNvPr id="213" name="Text Box 102"/>
        <xdr:cNvSpPr txBox="1">
          <a:spLocks noChangeArrowheads="1"/>
        </xdr:cNvSpPr>
      </xdr:nvSpPr>
      <xdr:spPr>
        <a:xfrm>
          <a:off x="10067925" y="24241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69</xdr:row>
      <xdr:rowOff>0</xdr:rowOff>
    </xdr:from>
    <xdr:ext cx="285750" cy="247650"/>
    <xdr:sp fLocksText="0">
      <xdr:nvSpPr>
        <xdr:cNvPr id="214" name="Text Box 107"/>
        <xdr:cNvSpPr txBox="1">
          <a:spLocks noChangeArrowheads="1"/>
        </xdr:cNvSpPr>
      </xdr:nvSpPr>
      <xdr:spPr>
        <a:xfrm>
          <a:off x="9515475" y="24241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285750" cy="247650"/>
    <xdr:sp fLocksText="0">
      <xdr:nvSpPr>
        <xdr:cNvPr id="215" name="Text Box 108"/>
        <xdr:cNvSpPr txBox="1">
          <a:spLocks noChangeArrowheads="1"/>
        </xdr:cNvSpPr>
      </xdr:nvSpPr>
      <xdr:spPr>
        <a:xfrm>
          <a:off x="10067925" y="242411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38100</xdr:colOff>
      <xdr:row>69</xdr:row>
      <xdr:rowOff>57150</xdr:rowOff>
    </xdr:from>
    <xdr:ext cx="295275" cy="247650"/>
    <xdr:sp fLocksText="0">
      <xdr:nvSpPr>
        <xdr:cNvPr id="216" name="Text Box 107"/>
        <xdr:cNvSpPr txBox="1">
          <a:spLocks noChangeArrowheads="1"/>
        </xdr:cNvSpPr>
      </xdr:nvSpPr>
      <xdr:spPr>
        <a:xfrm>
          <a:off x="12115800" y="242982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400050</xdr:colOff>
      <xdr:row>69</xdr:row>
      <xdr:rowOff>19050</xdr:rowOff>
    </xdr:from>
    <xdr:ext cx="295275" cy="228600"/>
    <xdr:sp fLocksText="0">
      <xdr:nvSpPr>
        <xdr:cNvPr id="217" name="Text Box 92"/>
        <xdr:cNvSpPr txBox="1">
          <a:spLocks noChangeArrowheads="1"/>
        </xdr:cNvSpPr>
      </xdr:nvSpPr>
      <xdr:spPr>
        <a:xfrm>
          <a:off x="11077575" y="242601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85750" cy="238125"/>
    <xdr:sp fLocksText="0">
      <xdr:nvSpPr>
        <xdr:cNvPr id="218" name="Text Box 93"/>
        <xdr:cNvSpPr txBox="1">
          <a:spLocks noChangeArrowheads="1"/>
        </xdr:cNvSpPr>
      </xdr:nvSpPr>
      <xdr:spPr>
        <a:xfrm>
          <a:off x="1006792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85750" cy="238125"/>
    <xdr:sp fLocksText="0">
      <xdr:nvSpPr>
        <xdr:cNvPr id="219" name="Text Box 94"/>
        <xdr:cNvSpPr txBox="1">
          <a:spLocks noChangeArrowheads="1"/>
        </xdr:cNvSpPr>
      </xdr:nvSpPr>
      <xdr:spPr>
        <a:xfrm>
          <a:off x="1006792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73</xdr:row>
      <xdr:rowOff>0</xdr:rowOff>
    </xdr:from>
    <xdr:ext cx="285750" cy="238125"/>
    <xdr:sp fLocksText="0">
      <xdr:nvSpPr>
        <xdr:cNvPr id="220" name="Text Box 95"/>
        <xdr:cNvSpPr txBox="1">
          <a:spLocks noChangeArrowheads="1"/>
        </xdr:cNvSpPr>
      </xdr:nvSpPr>
      <xdr:spPr>
        <a:xfrm>
          <a:off x="9391650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73</xdr:row>
      <xdr:rowOff>0</xdr:rowOff>
    </xdr:from>
    <xdr:ext cx="285750" cy="238125"/>
    <xdr:sp fLocksText="0">
      <xdr:nvSpPr>
        <xdr:cNvPr id="221" name="Text Box 96"/>
        <xdr:cNvSpPr txBox="1">
          <a:spLocks noChangeArrowheads="1"/>
        </xdr:cNvSpPr>
      </xdr:nvSpPr>
      <xdr:spPr>
        <a:xfrm>
          <a:off x="9448800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85750" cy="238125"/>
    <xdr:sp fLocksText="0">
      <xdr:nvSpPr>
        <xdr:cNvPr id="222" name="Text Box 102"/>
        <xdr:cNvSpPr txBox="1">
          <a:spLocks noChangeArrowheads="1"/>
        </xdr:cNvSpPr>
      </xdr:nvSpPr>
      <xdr:spPr>
        <a:xfrm>
          <a:off x="1006792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73</xdr:row>
      <xdr:rowOff>0</xdr:rowOff>
    </xdr:from>
    <xdr:ext cx="285750" cy="238125"/>
    <xdr:sp fLocksText="0">
      <xdr:nvSpPr>
        <xdr:cNvPr id="223" name="Text Box 107"/>
        <xdr:cNvSpPr txBox="1">
          <a:spLocks noChangeArrowheads="1"/>
        </xdr:cNvSpPr>
      </xdr:nvSpPr>
      <xdr:spPr>
        <a:xfrm>
          <a:off x="951547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285750" cy="238125"/>
    <xdr:sp fLocksText="0">
      <xdr:nvSpPr>
        <xdr:cNvPr id="224" name="Text Box 108"/>
        <xdr:cNvSpPr txBox="1">
          <a:spLocks noChangeArrowheads="1"/>
        </xdr:cNvSpPr>
      </xdr:nvSpPr>
      <xdr:spPr>
        <a:xfrm>
          <a:off x="1006792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73</xdr:row>
      <xdr:rowOff>0</xdr:rowOff>
    </xdr:from>
    <xdr:ext cx="285750" cy="238125"/>
    <xdr:sp fLocksText="0">
      <xdr:nvSpPr>
        <xdr:cNvPr id="225" name="Text Box 107"/>
        <xdr:cNvSpPr txBox="1">
          <a:spLocks noChangeArrowheads="1"/>
        </xdr:cNvSpPr>
      </xdr:nvSpPr>
      <xdr:spPr>
        <a:xfrm>
          <a:off x="951547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73</xdr:row>
      <xdr:rowOff>0</xdr:rowOff>
    </xdr:from>
    <xdr:ext cx="285750" cy="238125"/>
    <xdr:sp fLocksText="0">
      <xdr:nvSpPr>
        <xdr:cNvPr id="226" name="Text Box 92"/>
        <xdr:cNvSpPr txBox="1">
          <a:spLocks noChangeArrowheads="1"/>
        </xdr:cNvSpPr>
      </xdr:nvSpPr>
      <xdr:spPr>
        <a:xfrm>
          <a:off x="951547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73</xdr:row>
      <xdr:rowOff>0</xdr:rowOff>
    </xdr:from>
    <xdr:ext cx="285750" cy="238125"/>
    <xdr:sp fLocksText="0">
      <xdr:nvSpPr>
        <xdr:cNvPr id="227" name="Text Box 92"/>
        <xdr:cNvSpPr txBox="1">
          <a:spLocks noChangeArrowheads="1"/>
        </xdr:cNvSpPr>
      </xdr:nvSpPr>
      <xdr:spPr>
        <a:xfrm>
          <a:off x="9515475" y="252126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285750" cy="247650"/>
    <xdr:sp fLocksText="0">
      <xdr:nvSpPr>
        <xdr:cNvPr id="228" name="Text Box 93"/>
        <xdr:cNvSpPr txBox="1">
          <a:spLocks noChangeArrowheads="1"/>
        </xdr:cNvSpPr>
      </xdr:nvSpPr>
      <xdr:spPr>
        <a:xfrm>
          <a:off x="10067925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285750" cy="247650"/>
    <xdr:sp fLocksText="0">
      <xdr:nvSpPr>
        <xdr:cNvPr id="229" name="Text Box 94"/>
        <xdr:cNvSpPr txBox="1">
          <a:spLocks noChangeArrowheads="1"/>
        </xdr:cNvSpPr>
      </xdr:nvSpPr>
      <xdr:spPr>
        <a:xfrm>
          <a:off x="10067925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91</xdr:row>
      <xdr:rowOff>0</xdr:rowOff>
    </xdr:from>
    <xdr:ext cx="285750" cy="247650"/>
    <xdr:sp fLocksText="0">
      <xdr:nvSpPr>
        <xdr:cNvPr id="230" name="Text Box 95"/>
        <xdr:cNvSpPr txBox="1">
          <a:spLocks noChangeArrowheads="1"/>
        </xdr:cNvSpPr>
      </xdr:nvSpPr>
      <xdr:spPr>
        <a:xfrm>
          <a:off x="9391650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91</xdr:row>
      <xdr:rowOff>0</xdr:rowOff>
    </xdr:from>
    <xdr:ext cx="285750" cy="247650"/>
    <xdr:sp fLocksText="0">
      <xdr:nvSpPr>
        <xdr:cNvPr id="231" name="Text Box 96"/>
        <xdr:cNvSpPr txBox="1">
          <a:spLocks noChangeArrowheads="1"/>
        </xdr:cNvSpPr>
      </xdr:nvSpPr>
      <xdr:spPr>
        <a:xfrm>
          <a:off x="9448800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285750" cy="247650"/>
    <xdr:sp fLocksText="0">
      <xdr:nvSpPr>
        <xdr:cNvPr id="232" name="Text Box 102"/>
        <xdr:cNvSpPr txBox="1">
          <a:spLocks noChangeArrowheads="1"/>
        </xdr:cNvSpPr>
      </xdr:nvSpPr>
      <xdr:spPr>
        <a:xfrm>
          <a:off x="10067925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91</xdr:row>
      <xdr:rowOff>0</xdr:rowOff>
    </xdr:from>
    <xdr:ext cx="285750" cy="247650"/>
    <xdr:sp fLocksText="0">
      <xdr:nvSpPr>
        <xdr:cNvPr id="233" name="Text Box 107"/>
        <xdr:cNvSpPr txBox="1">
          <a:spLocks noChangeArrowheads="1"/>
        </xdr:cNvSpPr>
      </xdr:nvSpPr>
      <xdr:spPr>
        <a:xfrm>
          <a:off x="9515475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285750" cy="247650"/>
    <xdr:sp fLocksText="0">
      <xdr:nvSpPr>
        <xdr:cNvPr id="234" name="Text Box 108"/>
        <xdr:cNvSpPr txBox="1">
          <a:spLocks noChangeArrowheads="1"/>
        </xdr:cNvSpPr>
      </xdr:nvSpPr>
      <xdr:spPr>
        <a:xfrm>
          <a:off x="10067925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91</xdr:row>
      <xdr:rowOff>0</xdr:rowOff>
    </xdr:from>
    <xdr:ext cx="285750" cy="247650"/>
    <xdr:sp fLocksText="0">
      <xdr:nvSpPr>
        <xdr:cNvPr id="235" name="Text Box 107"/>
        <xdr:cNvSpPr txBox="1">
          <a:spLocks noChangeArrowheads="1"/>
        </xdr:cNvSpPr>
      </xdr:nvSpPr>
      <xdr:spPr>
        <a:xfrm>
          <a:off x="9515475" y="321278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91</xdr:row>
      <xdr:rowOff>19050</xdr:rowOff>
    </xdr:from>
    <xdr:ext cx="285750" cy="228600"/>
    <xdr:sp fLocksText="0">
      <xdr:nvSpPr>
        <xdr:cNvPr id="236" name="Text Box 92"/>
        <xdr:cNvSpPr txBox="1">
          <a:spLocks noChangeArrowheads="1"/>
        </xdr:cNvSpPr>
      </xdr:nvSpPr>
      <xdr:spPr>
        <a:xfrm>
          <a:off x="9477375" y="321468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37" name="Text Box 93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38" name="Text Box 94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95</xdr:row>
      <xdr:rowOff>0</xdr:rowOff>
    </xdr:from>
    <xdr:ext cx="285750" cy="238125"/>
    <xdr:sp fLocksText="0">
      <xdr:nvSpPr>
        <xdr:cNvPr id="239" name="Text Box 95"/>
        <xdr:cNvSpPr txBox="1">
          <a:spLocks noChangeArrowheads="1"/>
        </xdr:cNvSpPr>
      </xdr:nvSpPr>
      <xdr:spPr>
        <a:xfrm>
          <a:off x="9391650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95</xdr:row>
      <xdr:rowOff>0</xdr:rowOff>
    </xdr:from>
    <xdr:ext cx="285750" cy="238125"/>
    <xdr:sp fLocksText="0">
      <xdr:nvSpPr>
        <xdr:cNvPr id="240" name="Text Box 96"/>
        <xdr:cNvSpPr txBox="1">
          <a:spLocks noChangeArrowheads="1"/>
        </xdr:cNvSpPr>
      </xdr:nvSpPr>
      <xdr:spPr>
        <a:xfrm>
          <a:off x="9448800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41" name="Text Box 102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42" name="Text Box 107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43" name="Text Box 108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44" name="Text Box 107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45" name="Text Box 92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46" name="Text Box 92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47" name="Text Box 93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48" name="Text Box 94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95</xdr:row>
      <xdr:rowOff>0</xdr:rowOff>
    </xdr:from>
    <xdr:ext cx="285750" cy="238125"/>
    <xdr:sp fLocksText="0">
      <xdr:nvSpPr>
        <xdr:cNvPr id="249" name="Text Box 95"/>
        <xdr:cNvSpPr txBox="1">
          <a:spLocks noChangeArrowheads="1"/>
        </xdr:cNvSpPr>
      </xdr:nvSpPr>
      <xdr:spPr>
        <a:xfrm>
          <a:off x="9391650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95</xdr:row>
      <xdr:rowOff>0</xdr:rowOff>
    </xdr:from>
    <xdr:ext cx="285750" cy="238125"/>
    <xdr:sp fLocksText="0">
      <xdr:nvSpPr>
        <xdr:cNvPr id="250" name="Text Box 96"/>
        <xdr:cNvSpPr txBox="1">
          <a:spLocks noChangeArrowheads="1"/>
        </xdr:cNvSpPr>
      </xdr:nvSpPr>
      <xdr:spPr>
        <a:xfrm>
          <a:off x="9448800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51" name="Text Box 102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52" name="Text Box 107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285750" cy="238125"/>
    <xdr:sp fLocksText="0">
      <xdr:nvSpPr>
        <xdr:cNvPr id="253" name="Text Box 108"/>
        <xdr:cNvSpPr txBox="1">
          <a:spLocks noChangeArrowheads="1"/>
        </xdr:cNvSpPr>
      </xdr:nvSpPr>
      <xdr:spPr>
        <a:xfrm>
          <a:off x="1006792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54" name="Text Box 107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55" name="Text Box 92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95</xdr:row>
      <xdr:rowOff>0</xdr:rowOff>
    </xdr:from>
    <xdr:ext cx="285750" cy="238125"/>
    <xdr:sp fLocksText="0">
      <xdr:nvSpPr>
        <xdr:cNvPr id="256" name="Text Box 92"/>
        <xdr:cNvSpPr txBox="1">
          <a:spLocks noChangeArrowheads="1"/>
        </xdr:cNvSpPr>
      </xdr:nvSpPr>
      <xdr:spPr>
        <a:xfrm>
          <a:off x="9515475" y="330993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54</xdr:row>
      <xdr:rowOff>0</xdr:rowOff>
    </xdr:from>
    <xdr:ext cx="285750" cy="381000"/>
    <xdr:sp fLocksText="0">
      <xdr:nvSpPr>
        <xdr:cNvPr id="1" name="Text Box 64"/>
        <xdr:cNvSpPr txBox="1">
          <a:spLocks noChangeArrowheads="1"/>
        </xdr:cNvSpPr>
      </xdr:nvSpPr>
      <xdr:spPr>
        <a:xfrm>
          <a:off x="9001125" y="15335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184</xdr:row>
      <xdr:rowOff>0</xdr:rowOff>
    </xdr:from>
    <xdr:ext cx="285750" cy="381000"/>
    <xdr:sp fLocksText="0">
      <xdr:nvSpPr>
        <xdr:cNvPr id="2" name="Text Box 68"/>
        <xdr:cNvSpPr txBox="1">
          <a:spLocks noChangeArrowheads="1"/>
        </xdr:cNvSpPr>
      </xdr:nvSpPr>
      <xdr:spPr>
        <a:xfrm>
          <a:off x="9001125" y="516064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171</xdr:row>
      <xdr:rowOff>0</xdr:rowOff>
    </xdr:from>
    <xdr:ext cx="304800" cy="257175"/>
    <xdr:sp fLocksText="0">
      <xdr:nvSpPr>
        <xdr:cNvPr id="3" name="Text Box 14"/>
        <xdr:cNvSpPr txBox="1">
          <a:spLocks noChangeArrowheads="1"/>
        </xdr:cNvSpPr>
      </xdr:nvSpPr>
      <xdr:spPr>
        <a:xfrm>
          <a:off x="10382250" y="476345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196</xdr:row>
      <xdr:rowOff>247650</xdr:rowOff>
    </xdr:from>
    <xdr:ext cx="304800" cy="295275"/>
    <xdr:sp fLocksText="0">
      <xdr:nvSpPr>
        <xdr:cNvPr id="4" name="Text Box 14"/>
        <xdr:cNvSpPr txBox="1">
          <a:spLocks noChangeArrowheads="1"/>
        </xdr:cNvSpPr>
      </xdr:nvSpPr>
      <xdr:spPr>
        <a:xfrm>
          <a:off x="10382250" y="55521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295275"/>
    <xdr:sp fLocksText="0">
      <xdr:nvSpPr>
        <xdr:cNvPr id="5" name="Text Box 14"/>
        <xdr:cNvSpPr txBox="1">
          <a:spLocks noChangeArrowheads="1"/>
        </xdr:cNvSpPr>
      </xdr:nvSpPr>
      <xdr:spPr>
        <a:xfrm>
          <a:off x="10382250" y="3609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266700</xdr:colOff>
      <xdr:row>161</xdr:row>
      <xdr:rowOff>0</xdr:rowOff>
    </xdr:from>
    <xdr:ext cx="266700" cy="371475"/>
    <xdr:sp fLocksText="0">
      <xdr:nvSpPr>
        <xdr:cNvPr id="6" name="Text Box 13"/>
        <xdr:cNvSpPr txBox="1">
          <a:spLocks noChangeArrowheads="1"/>
        </xdr:cNvSpPr>
      </xdr:nvSpPr>
      <xdr:spPr>
        <a:xfrm>
          <a:off x="9867900" y="4513897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183</xdr:row>
      <xdr:rowOff>0</xdr:rowOff>
    </xdr:from>
    <xdr:ext cx="285750" cy="400050"/>
    <xdr:sp fLocksText="0">
      <xdr:nvSpPr>
        <xdr:cNvPr id="7" name="Text Box 68"/>
        <xdr:cNvSpPr txBox="1">
          <a:spLocks noChangeArrowheads="1"/>
        </xdr:cNvSpPr>
      </xdr:nvSpPr>
      <xdr:spPr>
        <a:xfrm>
          <a:off x="9001125" y="513492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183</xdr:row>
      <xdr:rowOff>0</xdr:rowOff>
    </xdr:from>
    <xdr:ext cx="304800" cy="295275"/>
    <xdr:sp fLocksText="0">
      <xdr:nvSpPr>
        <xdr:cNvPr id="8" name="Text Box 14"/>
        <xdr:cNvSpPr txBox="1">
          <a:spLocks noChangeArrowheads="1"/>
        </xdr:cNvSpPr>
      </xdr:nvSpPr>
      <xdr:spPr>
        <a:xfrm>
          <a:off x="10382250" y="51349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276225"/>
    <xdr:sp fLocksText="0">
      <xdr:nvSpPr>
        <xdr:cNvPr id="9" name="Text Box 14"/>
        <xdr:cNvSpPr txBox="1">
          <a:spLocks noChangeArrowheads="1"/>
        </xdr:cNvSpPr>
      </xdr:nvSpPr>
      <xdr:spPr>
        <a:xfrm>
          <a:off x="10382250" y="127825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257175" cy="381000"/>
    <xdr:sp fLocksText="0">
      <xdr:nvSpPr>
        <xdr:cNvPr id="10" name="Text Box 14"/>
        <xdr:cNvSpPr txBox="1">
          <a:spLocks noChangeArrowheads="1"/>
        </xdr:cNvSpPr>
      </xdr:nvSpPr>
      <xdr:spPr>
        <a:xfrm>
          <a:off x="10382250" y="12068175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206</xdr:row>
      <xdr:rowOff>0</xdr:rowOff>
    </xdr:from>
    <xdr:ext cx="285750" cy="247650"/>
    <xdr:sp fLocksText="0">
      <xdr:nvSpPr>
        <xdr:cNvPr id="11" name="Text Box 68"/>
        <xdr:cNvSpPr txBox="1">
          <a:spLocks noChangeArrowheads="1"/>
        </xdr:cNvSpPr>
      </xdr:nvSpPr>
      <xdr:spPr>
        <a:xfrm>
          <a:off x="9001125" y="573690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206</xdr:row>
      <xdr:rowOff>0</xdr:rowOff>
    </xdr:from>
    <xdr:ext cx="285750" cy="266700"/>
    <xdr:sp fLocksText="0">
      <xdr:nvSpPr>
        <xdr:cNvPr id="12" name="Text Box 68"/>
        <xdr:cNvSpPr txBox="1">
          <a:spLocks noChangeArrowheads="1"/>
        </xdr:cNvSpPr>
      </xdr:nvSpPr>
      <xdr:spPr>
        <a:xfrm>
          <a:off x="9001125" y="5736907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206</xdr:row>
      <xdr:rowOff>0</xdr:rowOff>
    </xdr:from>
    <xdr:ext cx="304800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10382250" y="573690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9</xdr:row>
      <xdr:rowOff>47625</xdr:rowOff>
    </xdr:from>
    <xdr:ext cx="285750" cy="742950"/>
    <xdr:sp fLocksText="0">
      <xdr:nvSpPr>
        <xdr:cNvPr id="1" name="Text Box 24"/>
        <xdr:cNvSpPr txBox="1">
          <a:spLocks noChangeArrowheads="1"/>
        </xdr:cNvSpPr>
      </xdr:nvSpPr>
      <xdr:spPr>
        <a:xfrm>
          <a:off x="9829800" y="2838450"/>
          <a:ext cx="285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257175</xdr:colOff>
      <xdr:row>75</xdr:row>
      <xdr:rowOff>0</xdr:rowOff>
    </xdr:from>
    <xdr:ext cx="276225" cy="361950"/>
    <xdr:sp fLocksText="0">
      <xdr:nvSpPr>
        <xdr:cNvPr id="1" name="Text Box 37"/>
        <xdr:cNvSpPr txBox="1">
          <a:spLocks noChangeArrowheads="1"/>
        </xdr:cNvSpPr>
      </xdr:nvSpPr>
      <xdr:spPr>
        <a:xfrm>
          <a:off x="9858375" y="196024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42</xdr:row>
      <xdr:rowOff>114300</xdr:rowOff>
    </xdr:from>
    <xdr:to>
      <xdr:col>10</xdr:col>
      <xdr:colOff>0</xdr:colOff>
      <xdr:row>42</xdr:row>
      <xdr:rowOff>123825</xdr:rowOff>
    </xdr:to>
    <xdr:sp>
      <xdr:nvSpPr>
        <xdr:cNvPr id="2" name="Line 32"/>
        <xdr:cNvSpPr>
          <a:spLocks/>
        </xdr:cNvSpPr>
      </xdr:nvSpPr>
      <xdr:spPr>
        <a:xfrm>
          <a:off x="7258050" y="113157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209550</xdr:colOff>
      <xdr:row>31</xdr:row>
      <xdr:rowOff>0</xdr:rowOff>
    </xdr:from>
    <xdr:ext cx="285750" cy="247650"/>
    <xdr:sp fLocksText="0">
      <xdr:nvSpPr>
        <xdr:cNvPr id="1" name="Text Box 34"/>
        <xdr:cNvSpPr txBox="1">
          <a:spLocks noChangeArrowheads="1"/>
        </xdr:cNvSpPr>
      </xdr:nvSpPr>
      <xdr:spPr>
        <a:xfrm>
          <a:off x="9810750" y="79724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276225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10382250" y="79724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209550</xdr:colOff>
      <xdr:row>31</xdr:row>
      <xdr:rowOff>0</xdr:rowOff>
    </xdr:from>
    <xdr:ext cx="285750" cy="247650"/>
    <xdr:sp fLocksText="0">
      <xdr:nvSpPr>
        <xdr:cNvPr id="3" name="Text Box 34"/>
        <xdr:cNvSpPr txBox="1">
          <a:spLocks noChangeArrowheads="1"/>
        </xdr:cNvSpPr>
      </xdr:nvSpPr>
      <xdr:spPr>
        <a:xfrm>
          <a:off x="9810750" y="79724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31</xdr:row>
      <xdr:rowOff>0</xdr:rowOff>
    </xdr:from>
    <xdr:ext cx="276225" cy="247650"/>
    <xdr:sp fLocksText="0">
      <xdr:nvSpPr>
        <xdr:cNvPr id="4" name="Text Box 37"/>
        <xdr:cNvSpPr txBox="1">
          <a:spLocks noChangeArrowheads="1"/>
        </xdr:cNvSpPr>
      </xdr:nvSpPr>
      <xdr:spPr>
        <a:xfrm>
          <a:off x="9858375" y="79724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11</xdr:row>
      <xdr:rowOff>0</xdr:rowOff>
    </xdr:from>
    <xdr:ext cx="276225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858375" y="32670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506" t="s">
        <v>0</v>
      </c>
      <c r="B1" s="506"/>
      <c r="C1" s="506"/>
      <c r="D1" s="506"/>
      <c r="E1" s="506"/>
      <c r="F1" s="506"/>
    </row>
    <row r="2" spans="1:6" ht="22.5">
      <c r="A2" s="506" t="s">
        <v>94</v>
      </c>
      <c r="B2" s="506"/>
      <c r="C2" s="506"/>
      <c r="D2" s="506"/>
      <c r="E2" s="506"/>
      <c r="F2" s="506"/>
    </row>
    <row r="3" spans="1:6" ht="22.5">
      <c r="A3" s="506" t="s">
        <v>182</v>
      </c>
      <c r="B3" s="506"/>
      <c r="C3" s="506"/>
      <c r="D3" s="506"/>
      <c r="E3" s="506"/>
      <c r="F3" s="506"/>
    </row>
    <row r="4" spans="1:6" s="2" customFormat="1" ht="20.25">
      <c r="A4" s="30" t="s">
        <v>73</v>
      </c>
      <c r="B4" s="30" t="s">
        <v>2</v>
      </c>
      <c r="C4" s="30" t="s">
        <v>4</v>
      </c>
      <c r="D4" s="30" t="s">
        <v>45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82" t="s">
        <v>46</v>
      </c>
      <c r="B6" s="83"/>
      <c r="C6" s="83"/>
      <c r="D6" s="83"/>
      <c r="E6" s="83"/>
      <c r="F6" s="83"/>
    </row>
    <row r="7" spans="1:6" s="2" customFormat="1" ht="20.25">
      <c r="A7" s="84" t="s">
        <v>47</v>
      </c>
      <c r="B7" s="71"/>
      <c r="C7" s="71"/>
      <c r="D7" s="71"/>
      <c r="E7" s="71"/>
      <c r="F7" s="71"/>
    </row>
    <row r="8" spans="1:6" s="2" customFormat="1" ht="20.25">
      <c r="A8" s="84" t="s">
        <v>99</v>
      </c>
      <c r="B8" s="71">
        <v>2</v>
      </c>
      <c r="C8" s="71">
        <v>8.7</v>
      </c>
      <c r="D8" s="85">
        <v>190500</v>
      </c>
      <c r="E8" s="71">
        <v>11.02</v>
      </c>
      <c r="F8" s="71" t="s">
        <v>101</v>
      </c>
    </row>
    <row r="9" spans="1:6" s="2" customFormat="1" ht="20.25">
      <c r="A9" s="84" t="s">
        <v>48</v>
      </c>
      <c r="B9" s="71">
        <v>3</v>
      </c>
      <c r="C9" s="71">
        <v>13.05</v>
      </c>
      <c r="D9" s="85">
        <v>245000</v>
      </c>
      <c r="E9" s="71">
        <v>14.17</v>
      </c>
      <c r="F9" s="71" t="s">
        <v>101</v>
      </c>
    </row>
    <row r="10" spans="1:6" s="2" customFormat="1" ht="20.25">
      <c r="A10" s="84" t="s">
        <v>100</v>
      </c>
      <c r="B10" s="71">
        <v>2</v>
      </c>
      <c r="C10" s="71">
        <v>8.7</v>
      </c>
      <c r="D10" s="85">
        <v>149900</v>
      </c>
      <c r="E10" s="71">
        <v>8.67</v>
      </c>
      <c r="F10" s="71" t="s">
        <v>101</v>
      </c>
    </row>
    <row r="11" spans="1:6" s="2" customFormat="1" ht="20.25">
      <c r="A11" s="84" t="s">
        <v>98</v>
      </c>
      <c r="B11" s="71">
        <v>3</v>
      </c>
      <c r="C11" s="71">
        <v>13.05</v>
      </c>
      <c r="D11" s="85">
        <v>300000</v>
      </c>
      <c r="E11" s="71">
        <v>17.35</v>
      </c>
      <c r="F11" s="71" t="s">
        <v>101</v>
      </c>
    </row>
    <row r="12" spans="1:6" s="2" customFormat="1" ht="20.25">
      <c r="A12" s="84" t="s">
        <v>49</v>
      </c>
      <c r="B12" s="86"/>
      <c r="C12" s="86"/>
      <c r="D12" s="87"/>
      <c r="E12" s="86"/>
      <c r="F12" s="71"/>
    </row>
    <row r="13" spans="1:6" s="2" customFormat="1" ht="20.25">
      <c r="A13" s="84" t="s">
        <v>81</v>
      </c>
      <c r="B13" s="71">
        <v>2</v>
      </c>
      <c r="C13" s="71">
        <v>100</v>
      </c>
      <c r="D13" s="85">
        <v>180000</v>
      </c>
      <c r="E13" s="71">
        <v>10.41</v>
      </c>
      <c r="F13" s="71" t="s">
        <v>101</v>
      </c>
    </row>
    <row r="14" spans="1:6" s="2" customFormat="1" ht="20.25">
      <c r="A14" s="84" t="s">
        <v>50</v>
      </c>
      <c r="B14" s="86"/>
      <c r="C14" s="86"/>
      <c r="D14" s="85"/>
      <c r="E14" s="71"/>
      <c r="F14" s="71"/>
    </row>
    <row r="15" spans="1:6" s="2" customFormat="1" ht="20.25">
      <c r="A15" s="88" t="s">
        <v>183</v>
      </c>
      <c r="B15" s="71">
        <v>2</v>
      </c>
      <c r="C15" s="71">
        <v>6.67</v>
      </c>
      <c r="D15" s="85">
        <v>74700</v>
      </c>
      <c r="E15" s="71">
        <v>4.32</v>
      </c>
      <c r="F15" s="71" t="s">
        <v>101</v>
      </c>
    </row>
    <row r="16" spans="1:6" s="2" customFormat="1" ht="20.25">
      <c r="A16" s="89"/>
      <c r="B16" s="77"/>
      <c r="C16" s="68"/>
      <c r="D16" s="78"/>
      <c r="E16" s="68"/>
      <c r="F16" s="68"/>
    </row>
    <row r="17" spans="1:6" s="2" customFormat="1" ht="21" thickBot="1">
      <c r="A17" s="72" t="s">
        <v>8</v>
      </c>
      <c r="B17" s="73">
        <v>14</v>
      </c>
      <c r="C17" s="73">
        <v>25.46</v>
      </c>
      <c r="D17" s="74">
        <v>1140100</v>
      </c>
      <c r="E17" s="73">
        <v>6.59</v>
      </c>
      <c r="F17" s="68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73</v>
      </c>
      <c r="B26" s="30" t="s">
        <v>2</v>
      </c>
      <c r="C26" s="30" t="s">
        <v>4</v>
      </c>
      <c r="D26" s="30" t="s">
        <v>45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66" t="s">
        <v>51</v>
      </c>
      <c r="B28" s="59"/>
      <c r="C28" s="59"/>
      <c r="D28" s="59"/>
      <c r="E28" s="59"/>
      <c r="F28" s="59"/>
    </row>
    <row r="29" spans="1:6" ht="22.5">
      <c r="A29" s="59" t="s">
        <v>31</v>
      </c>
      <c r="B29" s="59"/>
      <c r="C29" s="59"/>
      <c r="D29" s="59"/>
      <c r="E29" s="59"/>
      <c r="F29" s="59"/>
    </row>
    <row r="30" spans="1:6" ht="22.5">
      <c r="A30" s="59" t="s">
        <v>52</v>
      </c>
      <c r="B30" s="58">
        <v>1</v>
      </c>
      <c r="C30" s="58">
        <v>16.67</v>
      </c>
      <c r="D30" s="67">
        <v>20000</v>
      </c>
      <c r="E30" s="58">
        <v>0.12</v>
      </c>
      <c r="F30" s="58" t="s">
        <v>102</v>
      </c>
    </row>
    <row r="31" spans="1:6" ht="22.5">
      <c r="A31" s="59"/>
      <c r="B31" s="58"/>
      <c r="C31" s="58"/>
      <c r="D31" s="67"/>
      <c r="E31" s="58"/>
      <c r="F31" s="58"/>
    </row>
    <row r="32" spans="1:6" ht="22.5">
      <c r="A32" s="68"/>
      <c r="B32" s="69"/>
      <c r="C32" s="69"/>
      <c r="D32" s="70"/>
      <c r="E32" s="69"/>
      <c r="F32" s="71"/>
    </row>
    <row r="33" spans="1:6" ht="23.25" thickBot="1">
      <c r="A33" s="72" t="s">
        <v>8</v>
      </c>
      <c r="B33" s="73">
        <f>SUM(B30:B32)</f>
        <v>1</v>
      </c>
      <c r="C33" s="73">
        <v>11.12</v>
      </c>
      <c r="D33" s="74">
        <f>SUM(D30:D32)</f>
        <v>20000</v>
      </c>
      <c r="E33" s="73">
        <v>0.12</v>
      </c>
      <c r="F33" s="68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73</v>
      </c>
      <c r="B44" s="30" t="s">
        <v>2</v>
      </c>
      <c r="C44" s="30" t="s">
        <v>4</v>
      </c>
      <c r="D44" s="30" t="s">
        <v>45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66" t="s">
        <v>53</v>
      </c>
      <c r="B46" s="59"/>
      <c r="C46" s="59"/>
      <c r="D46" s="59"/>
      <c r="E46" s="59"/>
      <c r="F46" s="71" t="s">
        <v>9</v>
      </c>
    </row>
    <row r="47" spans="1:6" ht="22.5">
      <c r="A47" s="59" t="s">
        <v>184</v>
      </c>
      <c r="B47" s="58">
        <v>0</v>
      </c>
      <c r="C47" s="58">
        <v>0</v>
      </c>
      <c r="D47" s="58">
        <v>0</v>
      </c>
      <c r="E47" s="58">
        <v>0</v>
      </c>
      <c r="F47" s="71" t="s">
        <v>9</v>
      </c>
    </row>
    <row r="48" spans="1:6" ht="22.5">
      <c r="A48" s="59"/>
      <c r="B48" s="59"/>
      <c r="C48" s="59"/>
      <c r="D48" s="59"/>
      <c r="E48" s="59"/>
      <c r="F48" s="59"/>
    </row>
    <row r="49" spans="1:6" ht="22.5">
      <c r="A49" s="75" t="s">
        <v>54</v>
      </c>
      <c r="B49" s="71">
        <v>9</v>
      </c>
      <c r="C49" s="71">
        <v>16.99</v>
      </c>
      <c r="D49" s="94">
        <v>124000</v>
      </c>
      <c r="E49" s="71">
        <v>0.72</v>
      </c>
      <c r="F49" s="71" t="s">
        <v>9</v>
      </c>
    </row>
    <row r="50" spans="1:6" ht="22.5">
      <c r="A50" s="75"/>
      <c r="B50" s="71"/>
      <c r="C50" s="71"/>
      <c r="D50" s="76"/>
      <c r="E50" s="71"/>
      <c r="F50" s="71"/>
    </row>
    <row r="51" spans="1:6" ht="22.5">
      <c r="A51" s="75" t="s">
        <v>55</v>
      </c>
      <c r="B51" s="71">
        <v>9</v>
      </c>
      <c r="C51" s="71">
        <v>16.99</v>
      </c>
      <c r="D51" s="76">
        <v>2187000</v>
      </c>
      <c r="E51" s="71">
        <v>12.65</v>
      </c>
      <c r="F51" s="58" t="s">
        <v>102</v>
      </c>
    </row>
    <row r="52" spans="1:6" ht="22.5">
      <c r="A52" s="75" t="s">
        <v>56</v>
      </c>
      <c r="B52" s="75"/>
      <c r="C52" s="71"/>
      <c r="D52" s="75"/>
      <c r="E52" s="71"/>
      <c r="F52" s="71"/>
    </row>
    <row r="53" spans="1:6" ht="22.5">
      <c r="A53" s="75"/>
      <c r="B53" s="71"/>
      <c r="C53" s="71"/>
      <c r="D53" s="75"/>
      <c r="E53" s="71"/>
      <c r="F53" s="71"/>
    </row>
    <row r="54" spans="1:6" ht="22.5">
      <c r="A54" s="59" t="s">
        <v>57</v>
      </c>
      <c r="B54" s="71">
        <v>12</v>
      </c>
      <c r="C54" s="71">
        <v>22.65</v>
      </c>
      <c r="D54" s="85">
        <v>445000</v>
      </c>
      <c r="E54" s="71">
        <v>2.58</v>
      </c>
      <c r="F54" s="58" t="s">
        <v>37</v>
      </c>
    </row>
    <row r="55" spans="1:6" ht="22.5">
      <c r="A55" s="75"/>
      <c r="B55" s="71"/>
      <c r="C55" s="71"/>
      <c r="D55" s="95"/>
      <c r="E55" s="71"/>
      <c r="F55" s="58"/>
    </row>
    <row r="56" spans="1:6" ht="22.5">
      <c r="A56" s="75" t="s">
        <v>58</v>
      </c>
      <c r="B56" s="71">
        <v>6</v>
      </c>
      <c r="C56" s="71">
        <v>11.32</v>
      </c>
      <c r="D56" s="85">
        <v>40000</v>
      </c>
      <c r="E56" s="71">
        <v>0.24</v>
      </c>
      <c r="F56" s="58" t="s">
        <v>37</v>
      </c>
    </row>
    <row r="57" spans="1:6" ht="22.5">
      <c r="A57" s="79"/>
      <c r="B57" s="80"/>
      <c r="C57" s="80"/>
      <c r="D57" s="81"/>
      <c r="E57" s="80"/>
      <c r="F57" s="58"/>
    </row>
    <row r="58" spans="1:6" ht="22.5">
      <c r="A58" s="75" t="s">
        <v>59</v>
      </c>
      <c r="B58" s="80">
        <v>4</v>
      </c>
      <c r="C58" s="80">
        <v>7.55</v>
      </c>
      <c r="D58" s="96">
        <f>SUM(D42:D57)</f>
        <v>2796000</v>
      </c>
      <c r="E58" s="80">
        <v>16.17</v>
      </c>
      <c r="F58" s="58" t="s">
        <v>37</v>
      </c>
    </row>
    <row r="59" spans="1:6" ht="22.5">
      <c r="A59" s="79"/>
      <c r="B59" s="80"/>
      <c r="C59" s="80"/>
      <c r="D59" s="81"/>
      <c r="E59" s="80"/>
      <c r="F59" s="35"/>
    </row>
    <row r="60" spans="1:6" ht="23.25" thickBot="1">
      <c r="A60" s="72" t="s">
        <v>8</v>
      </c>
      <c r="B60" s="97">
        <v>40</v>
      </c>
      <c r="C60" s="97">
        <v>75.48</v>
      </c>
      <c r="D60" s="98">
        <f>SUM(D49:D59)</f>
        <v>5592000</v>
      </c>
      <c r="E60" s="97">
        <v>32.33</v>
      </c>
      <c r="F60" s="97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73</v>
      </c>
      <c r="B62" s="30" t="s">
        <v>2</v>
      </c>
      <c r="C62" s="30" t="s">
        <v>4</v>
      </c>
      <c r="D62" s="30" t="s">
        <v>45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66" t="s">
        <v>60</v>
      </c>
      <c r="B64" s="59"/>
      <c r="C64" s="59"/>
      <c r="D64" s="59"/>
      <c r="E64" s="59"/>
      <c r="F64" s="59"/>
    </row>
    <row r="65" spans="1:6" ht="22.5">
      <c r="A65" s="59" t="s">
        <v>68</v>
      </c>
      <c r="B65" s="59"/>
      <c r="C65" s="59"/>
      <c r="D65" s="59"/>
      <c r="E65" s="59"/>
      <c r="F65" s="59"/>
    </row>
    <row r="66" spans="1:6" ht="22.5">
      <c r="A66" s="59" t="s">
        <v>67</v>
      </c>
      <c r="B66" s="59"/>
      <c r="C66" s="59"/>
      <c r="D66" s="59"/>
      <c r="E66" s="59"/>
      <c r="F66" s="59"/>
    </row>
    <row r="67" spans="1:6" ht="22.5">
      <c r="A67" s="59"/>
      <c r="B67" s="58"/>
      <c r="C67" s="59"/>
      <c r="D67" s="67"/>
      <c r="E67" s="58"/>
      <c r="F67" s="58"/>
    </row>
    <row r="68" spans="1:6" ht="22.5">
      <c r="A68" s="68"/>
      <c r="B68" s="69"/>
      <c r="C68" s="69"/>
      <c r="D68" s="70"/>
      <c r="E68" s="69"/>
      <c r="F68" s="71"/>
    </row>
    <row r="69" spans="1:6" ht="23.25" thickBot="1">
      <c r="A69" s="72" t="s">
        <v>8</v>
      </c>
      <c r="B69" s="73">
        <f>SUM(B67:B68)</f>
        <v>0</v>
      </c>
      <c r="C69" s="73"/>
      <c r="D69" s="74">
        <f>SUM(D67:D68)</f>
        <v>0</v>
      </c>
      <c r="E69" s="73"/>
      <c r="F69" s="68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73</v>
      </c>
      <c r="B80" s="30" t="s">
        <v>2</v>
      </c>
      <c r="C80" s="30" t="s">
        <v>4</v>
      </c>
      <c r="D80" s="30" t="s">
        <v>45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05"/>
    </row>
    <row r="82" spans="1:6" ht="22.5">
      <c r="A82" s="66" t="s">
        <v>61</v>
      </c>
      <c r="B82" s="59"/>
      <c r="C82" s="58"/>
      <c r="D82" s="59"/>
      <c r="E82" s="59"/>
      <c r="F82" s="59"/>
    </row>
    <row r="83" spans="1:6" ht="22.5">
      <c r="A83" s="59" t="s">
        <v>66</v>
      </c>
      <c r="B83" s="58">
        <v>5</v>
      </c>
      <c r="C83" s="102">
        <v>11.12</v>
      </c>
      <c r="D83" s="93">
        <v>277500</v>
      </c>
      <c r="E83" s="58">
        <v>1.61</v>
      </c>
      <c r="F83" s="58" t="s">
        <v>9</v>
      </c>
    </row>
    <row r="84" spans="1:6" ht="22.5">
      <c r="A84" s="59" t="s">
        <v>65</v>
      </c>
      <c r="B84" s="59"/>
      <c r="C84" s="58"/>
      <c r="D84" s="59"/>
      <c r="E84" s="59"/>
      <c r="F84" s="59"/>
    </row>
    <row r="85" spans="1:6" ht="22.5">
      <c r="A85" s="59"/>
      <c r="B85" s="58"/>
      <c r="C85" s="58"/>
      <c r="D85" s="67"/>
      <c r="E85" s="58"/>
      <c r="F85" s="58"/>
    </row>
    <row r="86" spans="1:8" ht="22.5">
      <c r="A86" s="59" t="s">
        <v>62</v>
      </c>
      <c r="B86" s="58">
        <v>10</v>
      </c>
      <c r="C86" s="102">
        <v>22.23</v>
      </c>
      <c r="D86" s="93">
        <v>837000</v>
      </c>
      <c r="E86" s="58">
        <v>4.84</v>
      </c>
      <c r="F86" s="58" t="s">
        <v>9</v>
      </c>
      <c r="H86" s="104"/>
    </row>
    <row r="87" spans="1:6" ht="22.5">
      <c r="A87" s="59" t="s">
        <v>69</v>
      </c>
      <c r="B87" s="59"/>
      <c r="C87" s="58"/>
      <c r="D87" s="67"/>
      <c r="E87" s="58"/>
      <c r="F87" s="58"/>
    </row>
    <row r="88" spans="1:6" ht="22.5">
      <c r="A88" s="59"/>
      <c r="B88" s="58"/>
      <c r="C88" s="58"/>
      <c r="D88" s="67"/>
      <c r="E88" s="58"/>
      <c r="F88" s="58"/>
    </row>
    <row r="89" spans="1:6" ht="22.5">
      <c r="A89" s="59" t="s">
        <v>82</v>
      </c>
      <c r="B89" s="58">
        <v>8</v>
      </c>
      <c r="C89" s="102">
        <v>17.78</v>
      </c>
      <c r="D89" s="93">
        <v>136000</v>
      </c>
      <c r="E89" s="58">
        <v>0.79</v>
      </c>
      <c r="F89" s="58" t="s">
        <v>9</v>
      </c>
    </row>
    <row r="90" spans="1:6" ht="22.5">
      <c r="A90" s="59"/>
      <c r="B90" s="58"/>
      <c r="C90" s="58"/>
      <c r="D90" s="67"/>
      <c r="E90" s="58"/>
      <c r="F90" s="58"/>
    </row>
    <row r="91" spans="1:6" ht="22.5">
      <c r="A91" s="75"/>
      <c r="B91" s="71"/>
      <c r="C91" s="71"/>
      <c r="D91" s="76"/>
      <c r="E91" s="71"/>
      <c r="F91" s="71"/>
    </row>
    <row r="92" spans="1:6" ht="22.5">
      <c r="A92" s="75"/>
      <c r="B92" s="71"/>
      <c r="C92" s="71"/>
      <c r="D92" s="76"/>
      <c r="E92" s="71"/>
      <c r="F92" s="71"/>
    </row>
    <row r="93" spans="1:6" ht="23.25" thickBot="1">
      <c r="A93" s="90" t="s">
        <v>8</v>
      </c>
      <c r="B93" s="77">
        <v>23</v>
      </c>
      <c r="C93" s="103">
        <v>43.4</v>
      </c>
      <c r="D93" s="78">
        <f>SUM(D83:D92)</f>
        <v>1250500</v>
      </c>
      <c r="E93" s="77">
        <v>7.23</v>
      </c>
      <c r="F93" s="77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73</v>
      </c>
      <c r="B98" s="30" t="s">
        <v>2</v>
      </c>
      <c r="C98" s="30" t="s">
        <v>4</v>
      </c>
      <c r="D98" s="30" t="s">
        <v>45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66" t="s">
        <v>83</v>
      </c>
      <c r="B100" s="59"/>
      <c r="C100" s="59"/>
      <c r="D100" s="59"/>
      <c r="E100" s="59"/>
      <c r="F100" s="59"/>
    </row>
    <row r="101" spans="1:6" ht="22.5">
      <c r="A101" s="66" t="s">
        <v>84</v>
      </c>
      <c r="B101" s="59"/>
      <c r="C101" s="59"/>
      <c r="D101" s="59"/>
      <c r="E101" s="59"/>
      <c r="F101" s="59"/>
    </row>
    <row r="102" spans="1:6" ht="22.5">
      <c r="A102" s="59" t="s">
        <v>85</v>
      </c>
      <c r="B102" s="59"/>
      <c r="C102" s="59"/>
      <c r="D102" s="59"/>
      <c r="E102" s="59"/>
      <c r="F102" s="59"/>
    </row>
    <row r="103" spans="1:6" ht="22.5">
      <c r="A103" s="59" t="s">
        <v>86</v>
      </c>
      <c r="B103" s="59"/>
      <c r="C103" s="59"/>
      <c r="D103" s="59"/>
      <c r="E103" s="59"/>
      <c r="F103" s="59"/>
    </row>
    <row r="104" spans="1:6" ht="22.5">
      <c r="A104" s="59" t="s">
        <v>70</v>
      </c>
      <c r="B104" s="58">
        <v>2</v>
      </c>
      <c r="C104" s="58">
        <v>18.19</v>
      </c>
      <c r="D104" s="67">
        <v>2248000</v>
      </c>
      <c r="E104" s="58">
        <v>1.3</v>
      </c>
      <c r="F104" s="58" t="s">
        <v>37</v>
      </c>
    </row>
    <row r="105" spans="1:6" ht="22.5">
      <c r="A105" s="59" t="s">
        <v>71</v>
      </c>
      <c r="B105" s="58">
        <v>2</v>
      </c>
      <c r="C105" s="58">
        <v>18.19</v>
      </c>
      <c r="D105" s="67">
        <v>500000</v>
      </c>
      <c r="E105" s="58">
        <v>2.89</v>
      </c>
      <c r="F105" s="58" t="s">
        <v>37</v>
      </c>
    </row>
    <row r="106" spans="1:6" ht="22.5">
      <c r="A106" s="59" t="s">
        <v>72</v>
      </c>
      <c r="B106" s="58">
        <v>1</v>
      </c>
      <c r="C106" s="58">
        <v>9.09</v>
      </c>
      <c r="D106" s="76">
        <v>15000</v>
      </c>
      <c r="E106" s="58">
        <v>0.09</v>
      </c>
      <c r="F106" s="58" t="s">
        <v>9</v>
      </c>
    </row>
    <row r="107" spans="1:6" ht="22.5">
      <c r="A107" s="59" t="s">
        <v>87</v>
      </c>
      <c r="B107" s="58">
        <v>1</v>
      </c>
      <c r="C107" s="58">
        <v>9.09</v>
      </c>
      <c r="D107" s="67">
        <v>150000</v>
      </c>
      <c r="E107" s="58">
        <v>0.87</v>
      </c>
      <c r="F107" s="58" t="s">
        <v>9</v>
      </c>
    </row>
    <row r="108" spans="1:6" ht="22.5">
      <c r="A108" s="75" t="s">
        <v>63</v>
      </c>
      <c r="B108" s="71"/>
      <c r="C108" s="71"/>
      <c r="D108" s="76"/>
      <c r="E108" s="71"/>
      <c r="F108" s="71"/>
    </row>
    <row r="109" spans="1:6" ht="22.5">
      <c r="A109" s="75" t="s">
        <v>64</v>
      </c>
      <c r="B109" s="71"/>
      <c r="C109" s="71"/>
      <c r="D109" s="76"/>
      <c r="E109" s="71"/>
      <c r="F109" s="71"/>
    </row>
    <row r="110" spans="1:6" ht="22.5">
      <c r="A110" s="75" t="s">
        <v>93</v>
      </c>
      <c r="B110" s="71">
        <v>4</v>
      </c>
      <c r="C110" s="71">
        <v>36.37</v>
      </c>
      <c r="D110" s="76">
        <v>80000</v>
      </c>
      <c r="E110" s="71">
        <v>0.47</v>
      </c>
      <c r="F110" s="80" t="s">
        <v>9</v>
      </c>
    </row>
    <row r="111" spans="1:6" ht="22.5">
      <c r="A111" s="79"/>
      <c r="B111" s="80"/>
      <c r="C111" s="80"/>
      <c r="D111" s="81"/>
      <c r="E111" s="80"/>
      <c r="F111" s="80"/>
    </row>
    <row r="112" spans="1:6" ht="22.5">
      <c r="A112" s="36"/>
      <c r="B112" s="35"/>
      <c r="C112" s="35"/>
      <c r="D112" s="37"/>
      <c r="E112" s="35"/>
      <c r="F112" s="80"/>
    </row>
    <row r="113" spans="1:6" ht="22.5">
      <c r="A113" s="59"/>
      <c r="B113" s="58"/>
      <c r="C113" s="58"/>
      <c r="D113" s="67"/>
      <c r="E113" s="58"/>
      <c r="F113" s="80"/>
    </row>
    <row r="114" spans="1:6" ht="23.25" thickBot="1">
      <c r="A114" s="90" t="s">
        <v>8</v>
      </c>
      <c r="B114" s="73">
        <f>SUM(B104:B110)</f>
        <v>10</v>
      </c>
      <c r="C114" s="73">
        <v>90.91</v>
      </c>
      <c r="D114" s="92">
        <f>SUM(D107:D113)</f>
        <v>230000</v>
      </c>
      <c r="E114" s="91">
        <v>1.33</v>
      </c>
      <c r="F114" s="75"/>
    </row>
    <row r="115" spans="1:6" ht="23.25" thickTop="1">
      <c r="A115" s="99" t="s">
        <v>74</v>
      </c>
      <c r="B115" s="100">
        <v>88</v>
      </c>
      <c r="C115" s="100">
        <v>246.37</v>
      </c>
      <c r="D115" s="101">
        <v>8232600</v>
      </c>
      <c r="E115" s="100">
        <v>47.6</v>
      </c>
      <c r="F115" s="68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507"/>
      <c r="B126" s="507"/>
      <c r="C126" s="507"/>
      <c r="D126" s="507"/>
      <c r="E126" s="507"/>
      <c r="F126" s="507"/>
    </row>
    <row r="127" spans="1:6" ht="22.5">
      <c r="A127" s="507"/>
      <c r="B127" s="507"/>
      <c r="C127" s="507"/>
      <c r="D127" s="507"/>
      <c r="E127" s="507"/>
      <c r="F127" s="507"/>
    </row>
    <row r="128" spans="1:6" ht="22.5">
      <c r="A128" s="507"/>
      <c r="B128" s="507"/>
      <c r="C128" s="507"/>
      <c r="D128" s="507"/>
      <c r="E128" s="507"/>
      <c r="F128" s="507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42</v>
      </c>
    </row>
    <row r="3" ht="18.75">
      <c r="A3" s="53" t="s">
        <v>249</v>
      </c>
    </row>
    <row r="4" spans="1:18" ht="18.75">
      <c r="A4" s="107" t="s">
        <v>11</v>
      </c>
      <c r="B4" s="107" t="s">
        <v>12</v>
      </c>
      <c r="C4" s="107" t="s">
        <v>13</v>
      </c>
      <c r="D4" s="107" t="s">
        <v>15</v>
      </c>
      <c r="E4" s="107" t="s">
        <v>16</v>
      </c>
      <c r="F4" s="107" t="s">
        <v>18</v>
      </c>
      <c r="G4" s="580" t="s">
        <v>186</v>
      </c>
      <c r="H4" s="581"/>
      <c r="I4" s="582"/>
      <c r="J4" s="580" t="s">
        <v>187</v>
      </c>
      <c r="K4" s="581"/>
      <c r="L4" s="581"/>
      <c r="M4" s="581"/>
      <c r="N4" s="581"/>
      <c r="O4" s="581"/>
      <c r="P4" s="581"/>
      <c r="Q4" s="581"/>
      <c r="R4" s="582"/>
    </row>
    <row r="5" spans="1:18" ht="18.75">
      <c r="A5" s="108"/>
      <c r="B5" s="108"/>
      <c r="C5" s="108" t="s">
        <v>14</v>
      </c>
      <c r="D5" s="108"/>
      <c r="E5" s="108" t="s">
        <v>17</v>
      </c>
      <c r="F5" s="108" t="s">
        <v>17</v>
      </c>
      <c r="G5" s="108" t="s">
        <v>19</v>
      </c>
      <c r="H5" s="108" t="s">
        <v>20</v>
      </c>
      <c r="I5" s="108" t="s">
        <v>21</v>
      </c>
      <c r="J5" s="108" t="s">
        <v>22</v>
      </c>
      <c r="K5" s="108" t="s">
        <v>23</v>
      </c>
      <c r="L5" s="108" t="s">
        <v>24</v>
      </c>
      <c r="M5" s="108" t="s">
        <v>25</v>
      </c>
      <c r="N5" s="108" t="s">
        <v>26</v>
      </c>
      <c r="O5" s="108" t="s">
        <v>27</v>
      </c>
      <c r="P5" s="108" t="s">
        <v>28</v>
      </c>
      <c r="Q5" s="108" t="s">
        <v>29</v>
      </c>
      <c r="R5" s="108" t="s">
        <v>30</v>
      </c>
    </row>
    <row r="12" spans="1:18" ht="18.75">
      <c r="A12" s="543" t="s">
        <v>8</v>
      </c>
      <c r="B12" s="543"/>
      <c r="C12" s="543"/>
      <c r="D12" s="109">
        <f>SUM(3!D41:D41)</f>
        <v>200000</v>
      </c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42</v>
      </c>
    </row>
    <row r="31" ht="18.75">
      <c r="A31" s="53" t="s">
        <v>250</v>
      </c>
    </row>
    <row r="32" spans="1:18" ht="18.75">
      <c r="A32" s="107" t="s">
        <v>11</v>
      </c>
      <c r="B32" s="107" t="s">
        <v>12</v>
      </c>
      <c r="C32" s="107" t="s">
        <v>13</v>
      </c>
      <c r="D32" s="107" t="s">
        <v>15</v>
      </c>
      <c r="E32" s="107" t="s">
        <v>16</v>
      </c>
      <c r="F32" s="107" t="s">
        <v>18</v>
      </c>
      <c r="G32" s="580" t="s">
        <v>186</v>
      </c>
      <c r="H32" s="581"/>
      <c r="I32" s="582"/>
      <c r="J32" s="580" t="s">
        <v>187</v>
      </c>
      <c r="K32" s="581"/>
      <c r="L32" s="581"/>
      <c r="M32" s="581"/>
      <c r="N32" s="581"/>
      <c r="O32" s="581"/>
      <c r="P32" s="581"/>
      <c r="Q32" s="581"/>
      <c r="R32" s="582"/>
    </row>
    <row r="33" spans="1:18" ht="18.75">
      <c r="A33" s="108"/>
      <c r="B33" s="108"/>
      <c r="C33" s="108" t="s">
        <v>14</v>
      </c>
      <c r="D33" s="108"/>
      <c r="E33" s="108" t="s">
        <v>17</v>
      </c>
      <c r="F33" s="108" t="s">
        <v>17</v>
      </c>
      <c r="G33" s="108" t="s">
        <v>19</v>
      </c>
      <c r="H33" s="108" t="s">
        <v>20</v>
      </c>
      <c r="I33" s="108" t="s">
        <v>21</v>
      </c>
      <c r="J33" s="108" t="s">
        <v>22</v>
      </c>
      <c r="K33" s="108" t="s">
        <v>23</v>
      </c>
      <c r="L33" s="108" t="s">
        <v>24</v>
      </c>
      <c r="M33" s="108" t="s">
        <v>25</v>
      </c>
      <c r="N33" s="108" t="s">
        <v>26</v>
      </c>
      <c r="O33" s="108" t="s">
        <v>27</v>
      </c>
      <c r="P33" s="108" t="s">
        <v>28</v>
      </c>
      <c r="Q33" s="108" t="s">
        <v>29</v>
      </c>
      <c r="R33" s="108" t="s">
        <v>30</v>
      </c>
    </row>
    <row r="45" spans="1:18" ht="18.75">
      <c r="A45" s="543" t="s">
        <v>8</v>
      </c>
      <c r="B45" s="543"/>
      <c r="C45" s="543"/>
      <c r="D45" s="109" t="e">
        <f>SUM(3!#REF!)</f>
        <v>#REF!</v>
      </c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</row>
    <row r="46" spans="1:18" s="120" customFormat="1" ht="18.75">
      <c r="A46" s="117"/>
      <c r="B46" s="117"/>
      <c r="C46" s="117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s="120" customFormat="1" ht="18.75">
      <c r="A47" s="117"/>
      <c r="B47" s="117"/>
      <c r="C47" s="117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1:18" s="120" customFormat="1" ht="18.75">
      <c r="A48" s="117"/>
      <c r="B48" s="117"/>
      <c r="C48" s="117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  <row r="49" spans="1:18" s="120" customFormat="1" ht="18.75">
      <c r="A49" s="117"/>
      <c r="B49" s="117"/>
      <c r="C49" s="117"/>
      <c r="D49" s="11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s="120" customFormat="1" ht="18.75">
      <c r="A50" s="117"/>
      <c r="B50" s="117"/>
      <c r="C50" s="117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1:18" s="120" customFormat="1" ht="18.75">
      <c r="A51" s="117"/>
      <c r="B51" s="117"/>
      <c r="C51" s="117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</row>
    <row r="52" spans="1:18" s="120" customFormat="1" ht="18.75">
      <c r="A52" s="117"/>
      <c r="B52" s="117"/>
      <c r="C52" s="117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</row>
    <row r="53" spans="1:18" s="120" customFormat="1" ht="18.75">
      <c r="A53" s="117"/>
      <c r="B53" s="117"/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18" s="120" customFormat="1" ht="18.75">
      <c r="A54" s="117"/>
      <c r="B54" s="117"/>
      <c r="C54" s="117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18" ht="18.75">
      <c r="A55" s="48"/>
      <c r="B55" s="39"/>
      <c r="C55" s="39"/>
      <c r="D55" s="57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57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514" t="s">
        <v>223</v>
      </c>
      <c r="B57" s="514"/>
      <c r="C57" s="514"/>
      <c r="D57" s="514"/>
      <c r="E57" s="514"/>
      <c r="F57" s="514"/>
      <c r="G57" s="514"/>
      <c r="H57" s="514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251</v>
      </c>
    </row>
    <row r="59" spans="1:18" ht="18.75">
      <c r="A59" s="107" t="s">
        <v>11</v>
      </c>
      <c r="B59" s="107" t="s">
        <v>12</v>
      </c>
      <c r="C59" s="107" t="s">
        <v>13</v>
      </c>
      <c r="D59" s="107" t="s">
        <v>15</v>
      </c>
      <c r="E59" s="107" t="s">
        <v>16</v>
      </c>
      <c r="F59" s="107" t="s">
        <v>18</v>
      </c>
      <c r="G59" s="580" t="s">
        <v>186</v>
      </c>
      <c r="H59" s="581"/>
      <c r="I59" s="582"/>
      <c r="J59" s="580" t="s">
        <v>187</v>
      </c>
      <c r="K59" s="581"/>
      <c r="L59" s="581"/>
      <c r="M59" s="581"/>
      <c r="N59" s="581"/>
      <c r="O59" s="581"/>
      <c r="P59" s="581"/>
      <c r="Q59" s="581"/>
      <c r="R59" s="582"/>
    </row>
    <row r="60" spans="1:18" ht="18.75">
      <c r="A60" s="108"/>
      <c r="B60" s="108"/>
      <c r="C60" s="108" t="s">
        <v>14</v>
      </c>
      <c r="D60" s="108"/>
      <c r="E60" s="108" t="s">
        <v>17</v>
      </c>
      <c r="F60" s="108" t="s">
        <v>17</v>
      </c>
      <c r="G60" s="97" t="s">
        <v>19</v>
      </c>
      <c r="H60" s="97" t="s">
        <v>20</v>
      </c>
      <c r="I60" s="97" t="s">
        <v>21</v>
      </c>
      <c r="J60" s="97" t="s">
        <v>22</v>
      </c>
      <c r="K60" s="97" t="s">
        <v>23</v>
      </c>
      <c r="L60" s="97" t="s">
        <v>24</v>
      </c>
      <c r="M60" s="97" t="s">
        <v>25</v>
      </c>
      <c r="N60" s="97" t="s">
        <v>26</v>
      </c>
      <c r="O60" s="97" t="s">
        <v>27</v>
      </c>
      <c r="P60" s="97" t="s">
        <v>28</v>
      </c>
      <c r="Q60" s="97" t="s">
        <v>29</v>
      </c>
      <c r="R60" s="97" t="s">
        <v>30</v>
      </c>
    </row>
    <row r="68" spans="1:18" ht="18.75">
      <c r="A68" s="543" t="s">
        <v>8</v>
      </c>
      <c r="B68" s="543"/>
      <c r="C68" s="543"/>
      <c r="D68" s="109" t="e">
        <f>SUM(3!#REF!)</f>
        <v>#REF!</v>
      </c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2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57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57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514" t="s">
        <v>223</v>
      </c>
      <c r="B84" s="514"/>
      <c r="C84" s="514"/>
      <c r="D84" s="514"/>
      <c r="E84" s="514"/>
      <c r="F84" s="514"/>
      <c r="G84" s="514"/>
      <c r="H84" s="514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252</v>
      </c>
    </row>
    <row r="94" spans="1:18" ht="18.75">
      <c r="A94" s="543" t="s">
        <v>8</v>
      </c>
      <c r="B94" s="543"/>
      <c r="C94" s="543"/>
      <c r="D94" s="109" t="e">
        <f>SUM(3!#REF!)</f>
        <v>#REF!</v>
      </c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65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  <mergeCell ref="J32:R32"/>
    <mergeCell ref="A12:C12"/>
    <mergeCell ref="E12:R12"/>
    <mergeCell ref="A84:H84"/>
    <mergeCell ref="A68:C68"/>
    <mergeCell ref="E68:R68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N88"/>
  <sheetViews>
    <sheetView zoomScale="80" zoomScaleNormal="80" zoomScaleSheetLayoutView="90" zoomScalePageLayoutView="0" workbookViewId="0" topLeftCell="A46">
      <selection activeCell="H11" sqref="H11:H18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4.00390625" style="27" customWidth="1"/>
    <col min="5" max="5" width="9.8515625" style="27" customWidth="1"/>
    <col min="6" max="6" width="12.8515625" style="27" customWidth="1"/>
    <col min="7" max="10" width="11.7109375" style="27" customWidth="1"/>
    <col min="11" max="11" width="9.140625" style="27" customWidth="1"/>
    <col min="12" max="12" width="14.421875" style="462" customWidth="1"/>
    <col min="13" max="16384" width="9.140625" style="27" customWidth="1"/>
  </cols>
  <sheetData>
    <row r="2" spans="7:12" s="164" customFormat="1" ht="18.75">
      <c r="G2" s="574" t="s">
        <v>266</v>
      </c>
      <c r="H2" s="574"/>
      <c r="I2" s="574"/>
      <c r="L2" s="462"/>
    </row>
    <row r="3" spans="1:12" s="164" customFormat="1" ht="18.75">
      <c r="A3" s="536" t="s">
        <v>267</v>
      </c>
      <c r="B3" s="536"/>
      <c r="C3" s="536"/>
      <c r="D3" s="536"/>
      <c r="E3" s="536"/>
      <c r="F3" s="536"/>
      <c r="G3" s="536"/>
      <c r="H3" s="536"/>
      <c r="I3" s="536"/>
      <c r="J3" s="536"/>
      <c r="L3" s="462"/>
    </row>
    <row r="4" spans="1:12" s="164" customFormat="1" ht="18.75">
      <c r="A4" s="536" t="s">
        <v>343</v>
      </c>
      <c r="B4" s="536"/>
      <c r="C4" s="536"/>
      <c r="D4" s="536"/>
      <c r="E4" s="536"/>
      <c r="F4" s="536"/>
      <c r="G4" s="536"/>
      <c r="H4" s="536"/>
      <c r="I4" s="536"/>
      <c r="J4" s="536"/>
      <c r="L4" s="462"/>
    </row>
    <row r="5" spans="1:12" s="164" customFormat="1" ht="18.75">
      <c r="A5" s="536" t="s">
        <v>1</v>
      </c>
      <c r="B5" s="536"/>
      <c r="C5" s="536"/>
      <c r="D5" s="536"/>
      <c r="E5" s="536"/>
      <c r="F5" s="536"/>
      <c r="G5" s="536"/>
      <c r="H5" s="536"/>
      <c r="I5" s="536"/>
      <c r="J5" s="536"/>
      <c r="L5" s="462"/>
    </row>
    <row r="6" spans="1:12" s="164" customFormat="1" ht="18.75">
      <c r="A6" s="169"/>
      <c r="B6" s="169"/>
      <c r="C6" s="169"/>
      <c r="D6" s="169"/>
      <c r="E6" s="169"/>
      <c r="F6" s="169"/>
      <c r="G6" s="169"/>
      <c r="H6" s="169"/>
      <c r="I6" s="169"/>
      <c r="J6" s="169"/>
      <c r="L6" s="462"/>
    </row>
    <row r="7" spans="1:12" s="164" customFormat="1" ht="18.75">
      <c r="A7" s="549" t="s">
        <v>268</v>
      </c>
      <c r="B7" s="549"/>
      <c r="C7" s="549"/>
      <c r="D7" s="549"/>
      <c r="E7" s="549"/>
      <c r="F7" s="549"/>
      <c r="L7" s="462"/>
    </row>
    <row r="8" spans="1:12" s="164" customFormat="1" ht="18.75">
      <c r="A8" s="587" t="s">
        <v>312</v>
      </c>
      <c r="B8" s="587"/>
      <c r="C8" s="587"/>
      <c r="D8" s="587"/>
      <c r="E8" s="587"/>
      <c r="F8" s="587"/>
      <c r="L8" s="462"/>
    </row>
    <row r="9" spans="1:12" s="120" customFormat="1" ht="36.75" customHeight="1">
      <c r="A9" s="453" t="s">
        <v>11</v>
      </c>
      <c r="B9" s="453" t="s">
        <v>12</v>
      </c>
      <c r="C9" s="453" t="s">
        <v>13</v>
      </c>
      <c r="D9" s="453" t="s">
        <v>15</v>
      </c>
      <c r="E9" s="453" t="s">
        <v>16</v>
      </c>
      <c r="F9" s="533" t="s">
        <v>278</v>
      </c>
      <c r="G9" s="529" t="s">
        <v>427</v>
      </c>
      <c r="H9" s="529"/>
      <c r="I9" s="529"/>
      <c r="J9" s="529"/>
      <c r="K9" s="524" t="s">
        <v>414</v>
      </c>
      <c r="L9" s="524" t="s">
        <v>431</v>
      </c>
    </row>
    <row r="10" spans="1:12" s="120" customFormat="1" ht="51.75" customHeight="1">
      <c r="A10" s="467"/>
      <c r="B10" s="468"/>
      <c r="C10" s="454" t="s">
        <v>280</v>
      </c>
      <c r="D10" s="454" t="s">
        <v>269</v>
      </c>
      <c r="E10" s="454" t="s">
        <v>17</v>
      </c>
      <c r="F10" s="534"/>
      <c r="G10" s="493" t="s">
        <v>421</v>
      </c>
      <c r="H10" s="493" t="s">
        <v>428</v>
      </c>
      <c r="I10" s="493" t="s">
        <v>429</v>
      </c>
      <c r="J10" s="493" t="s">
        <v>430</v>
      </c>
      <c r="K10" s="525"/>
      <c r="L10" s="525"/>
    </row>
    <row r="11" spans="1:12" s="386" customFormat="1" ht="18.75">
      <c r="A11" s="378">
        <v>1</v>
      </c>
      <c r="B11" s="361" t="s">
        <v>394</v>
      </c>
      <c r="C11" s="379" t="s">
        <v>395</v>
      </c>
      <c r="D11" s="401">
        <v>3500</v>
      </c>
      <c r="E11" s="378" t="s">
        <v>36</v>
      </c>
      <c r="F11" s="378" t="s">
        <v>9</v>
      </c>
      <c r="G11" s="375"/>
      <c r="H11" s="599" t="s">
        <v>432</v>
      </c>
      <c r="I11" s="375"/>
      <c r="J11" s="375"/>
      <c r="K11" s="409">
        <v>243862</v>
      </c>
      <c r="L11" s="583">
        <v>0</v>
      </c>
    </row>
    <row r="12" spans="1:12" s="386" customFormat="1" ht="18.75">
      <c r="A12" s="381"/>
      <c r="B12" s="381"/>
      <c r="C12" s="381" t="s">
        <v>396</v>
      </c>
      <c r="D12" s="388"/>
      <c r="E12" s="383"/>
      <c r="F12" s="383"/>
      <c r="G12" s="377"/>
      <c r="H12" s="600"/>
      <c r="I12" s="377"/>
      <c r="J12" s="377"/>
      <c r="K12" s="381"/>
      <c r="L12" s="583"/>
    </row>
    <row r="13" spans="1:14" s="376" customFormat="1" ht="18.75">
      <c r="A13" s="499">
        <v>2</v>
      </c>
      <c r="B13" s="500" t="s">
        <v>397</v>
      </c>
      <c r="C13" s="501" t="s">
        <v>398</v>
      </c>
      <c r="D13" s="502">
        <v>6000</v>
      </c>
      <c r="E13" s="499" t="s">
        <v>36</v>
      </c>
      <c r="F13" s="503" t="s">
        <v>9</v>
      </c>
      <c r="G13" s="504"/>
      <c r="H13" s="599" t="s">
        <v>432</v>
      </c>
      <c r="I13" s="504"/>
      <c r="J13" s="504"/>
      <c r="K13" s="505">
        <v>243862</v>
      </c>
      <c r="L13" s="585">
        <v>0</v>
      </c>
      <c r="N13" s="386"/>
    </row>
    <row r="14" spans="1:12" s="376" customFormat="1" ht="18.75">
      <c r="A14" s="381"/>
      <c r="B14" s="382"/>
      <c r="C14" s="388" t="s">
        <v>399</v>
      </c>
      <c r="D14" s="388"/>
      <c r="E14" s="383"/>
      <c r="F14" s="384"/>
      <c r="G14" s="377"/>
      <c r="H14" s="600"/>
      <c r="I14" s="377"/>
      <c r="J14" s="377"/>
      <c r="K14" s="381"/>
      <c r="L14" s="583"/>
    </row>
    <row r="15" spans="1:12" s="376" customFormat="1" ht="18.75">
      <c r="A15" s="378">
        <v>3</v>
      </c>
      <c r="B15" s="387" t="s">
        <v>315</v>
      </c>
      <c r="C15" s="385" t="s">
        <v>400</v>
      </c>
      <c r="D15" s="402">
        <v>6500</v>
      </c>
      <c r="E15" s="378" t="s">
        <v>36</v>
      </c>
      <c r="F15" s="380" t="s">
        <v>9</v>
      </c>
      <c r="G15" s="375"/>
      <c r="H15" s="599" t="s">
        <v>432</v>
      </c>
      <c r="I15" s="375"/>
      <c r="J15" s="375"/>
      <c r="K15" s="409">
        <v>243862</v>
      </c>
      <c r="L15" s="583">
        <v>0</v>
      </c>
    </row>
    <row r="16" spans="1:12" s="376" customFormat="1" ht="18.75">
      <c r="A16" s="383"/>
      <c r="B16" s="382"/>
      <c r="C16" s="388" t="s">
        <v>399</v>
      </c>
      <c r="D16" s="383"/>
      <c r="E16" s="383"/>
      <c r="F16" s="384"/>
      <c r="G16" s="377"/>
      <c r="H16" s="600"/>
      <c r="I16" s="377"/>
      <c r="J16" s="377"/>
      <c r="K16" s="381"/>
      <c r="L16" s="583"/>
    </row>
    <row r="17" spans="1:12" s="376" customFormat="1" ht="18.75">
      <c r="A17" s="378">
        <v>4</v>
      </c>
      <c r="B17" s="387" t="s">
        <v>401</v>
      </c>
      <c r="C17" s="385" t="s">
        <v>402</v>
      </c>
      <c r="D17" s="402">
        <v>6000</v>
      </c>
      <c r="E17" s="378" t="s">
        <v>36</v>
      </c>
      <c r="F17" s="380" t="s">
        <v>9</v>
      </c>
      <c r="G17" s="375"/>
      <c r="H17" s="599" t="s">
        <v>432</v>
      </c>
      <c r="I17" s="375"/>
      <c r="J17" s="375"/>
      <c r="K17" s="409">
        <v>243862</v>
      </c>
      <c r="L17" s="583">
        <v>0</v>
      </c>
    </row>
    <row r="18" spans="1:12" s="376" customFormat="1" ht="18.75">
      <c r="A18" s="383"/>
      <c r="B18" s="382"/>
      <c r="C18" s="388" t="s">
        <v>399</v>
      </c>
      <c r="D18" s="383"/>
      <c r="E18" s="383"/>
      <c r="F18" s="384"/>
      <c r="G18" s="377"/>
      <c r="H18" s="600"/>
      <c r="I18" s="377"/>
      <c r="J18" s="377"/>
      <c r="K18" s="381"/>
      <c r="L18" s="583"/>
    </row>
    <row r="19" spans="1:12" s="164" customFormat="1" ht="18.75">
      <c r="A19" s="574" t="s">
        <v>8</v>
      </c>
      <c r="B19" s="574"/>
      <c r="C19" s="574"/>
      <c r="D19" s="263">
        <f>SUM(D11:D18)</f>
        <v>22000</v>
      </c>
      <c r="E19" s="586"/>
      <c r="F19" s="586"/>
      <c r="G19" s="586"/>
      <c r="H19" s="586"/>
      <c r="I19" s="586"/>
      <c r="J19" s="586"/>
      <c r="K19" s="411"/>
      <c r="L19" s="463">
        <f>SUM(L11:L18)</f>
        <v>0</v>
      </c>
    </row>
    <row r="20" spans="1:12" s="120" customFormat="1" ht="18.75">
      <c r="A20" s="117"/>
      <c r="B20" s="117"/>
      <c r="C20" s="117"/>
      <c r="D20" s="118"/>
      <c r="E20" s="119"/>
      <c r="F20" s="119"/>
      <c r="G20" s="119"/>
      <c r="H20" s="119"/>
      <c r="I20" s="119"/>
      <c r="J20" s="119"/>
      <c r="K20" s="137"/>
      <c r="L20" s="460"/>
    </row>
    <row r="21" spans="1:12" s="120" customFormat="1" ht="18.75">
      <c r="A21" s="117"/>
      <c r="B21" s="117"/>
      <c r="C21" s="117"/>
      <c r="D21" s="118"/>
      <c r="E21" s="119"/>
      <c r="F21" s="119"/>
      <c r="G21" s="119"/>
      <c r="H21" s="119"/>
      <c r="I21" s="119"/>
      <c r="J21" s="119"/>
      <c r="K21" s="137"/>
      <c r="L21" s="460"/>
    </row>
    <row r="22" spans="1:12" s="120" customFormat="1" ht="18.75">
      <c r="A22" s="117"/>
      <c r="B22" s="117"/>
      <c r="C22" s="117"/>
      <c r="D22" s="118"/>
      <c r="E22" s="119"/>
      <c r="F22" s="119"/>
      <c r="G22" s="119"/>
      <c r="H22" s="119"/>
      <c r="I22" s="119"/>
      <c r="J22" s="119"/>
      <c r="K22" s="137"/>
      <c r="L22" s="460"/>
    </row>
    <row r="23" spans="1:12" s="120" customFormat="1" ht="18.75">
      <c r="A23" s="117"/>
      <c r="B23" s="117"/>
      <c r="C23" s="117"/>
      <c r="D23" s="118"/>
      <c r="E23" s="119"/>
      <c r="F23" s="119"/>
      <c r="G23" s="119"/>
      <c r="H23" s="119"/>
      <c r="I23" s="119"/>
      <c r="J23" s="119"/>
      <c r="K23" s="137"/>
      <c r="L23" s="460"/>
    </row>
    <row r="24" spans="1:12" s="120" customFormat="1" ht="18.75">
      <c r="A24" s="117"/>
      <c r="B24" s="117"/>
      <c r="C24" s="117"/>
      <c r="D24" s="118"/>
      <c r="E24" s="119"/>
      <c r="F24" s="119"/>
      <c r="G24" s="119"/>
      <c r="H24" s="119"/>
      <c r="I24" s="119"/>
      <c r="J24" s="119"/>
      <c r="K24" s="137"/>
      <c r="L24" s="460"/>
    </row>
    <row r="25" spans="1:12" s="120" customFormat="1" ht="18.75">
      <c r="A25" s="117"/>
      <c r="B25" s="117"/>
      <c r="C25" s="117"/>
      <c r="D25" s="118"/>
      <c r="E25" s="119"/>
      <c r="F25" s="119"/>
      <c r="G25" s="119"/>
      <c r="H25" s="119"/>
      <c r="I25" s="119"/>
      <c r="J25" s="119"/>
      <c r="K25" s="137"/>
      <c r="L25" s="460"/>
    </row>
    <row r="26" spans="1:12" s="120" customFormat="1" ht="18.75">
      <c r="A26" s="117"/>
      <c r="B26" s="117"/>
      <c r="C26" s="117"/>
      <c r="D26" s="118"/>
      <c r="E26" s="119"/>
      <c r="F26" s="119"/>
      <c r="G26" s="119"/>
      <c r="H26" s="119"/>
      <c r="I26" s="119"/>
      <c r="J26" s="119"/>
      <c r="K26" s="137"/>
      <c r="L26" s="460"/>
    </row>
    <row r="27" spans="1:12" s="120" customFormat="1" ht="18.75">
      <c r="A27" s="117"/>
      <c r="B27" s="117"/>
      <c r="C27" s="117"/>
      <c r="D27" s="118"/>
      <c r="E27" s="119"/>
      <c r="F27" s="119"/>
      <c r="G27" s="119"/>
      <c r="H27" s="119"/>
      <c r="I27" s="119"/>
      <c r="J27" s="119"/>
      <c r="K27" s="137"/>
      <c r="L27" s="460"/>
    </row>
    <row r="28" spans="1:12" s="120" customFormat="1" ht="18.75">
      <c r="A28" s="117"/>
      <c r="B28" s="117"/>
      <c r="C28" s="117"/>
      <c r="D28" s="118"/>
      <c r="E28" s="119"/>
      <c r="F28" s="119"/>
      <c r="G28" s="119"/>
      <c r="H28" s="119"/>
      <c r="I28" s="119"/>
      <c r="J28" s="119"/>
      <c r="K28" s="137"/>
      <c r="L28" s="460"/>
    </row>
    <row r="29" spans="1:12" s="120" customFormat="1" ht="18.75">
      <c r="A29" s="117"/>
      <c r="B29" s="117"/>
      <c r="C29" s="117"/>
      <c r="D29" s="118"/>
      <c r="E29" s="119"/>
      <c r="F29" s="119"/>
      <c r="G29" s="119"/>
      <c r="H29" s="119"/>
      <c r="I29" s="119"/>
      <c r="J29" s="119"/>
      <c r="K29" s="137"/>
      <c r="L29" s="460"/>
    </row>
    <row r="30" spans="1:12" s="120" customFormat="1" ht="18.75">
      <c r="A30" s="117"/>
      <c r="B30" s="117"/>
      <c r="C30" s="117"/>
      <c r="D30" s="118"/>
      <c r="E30" s="119"/>
      <c r="F30" s="119"/>
      <c r="G30" s="119"/>
      <c r="H30" s="119"/>
      <c r="I30" s="119"/>
      <c r="J30" s="119"/>
      <c r="K30" s="270">
        <v>28</v>
      </c>
      <c r="L30" s="460"/>
    </row>
    <row r="31" spans="1:12" s="272" customFormat="1" ht="18.75">
      <c r="A31" s="268"/>
      <c r="B31" s="268"/>
      <c r="C31" s="268"/>
      <c r="D31" s="269"/>
      <c r="E31" s="270"/>
      <c r="F31" s="270"/>
      <c r="G31" s="270"/>
      <c r="H31" s="270"/>
      <c r="I31" s="270"/>
      <c r="J31" s="270"/>
      <c r="K31" s="271"/>
      <c r="L31" s="460"/>
    </row>
    <row r="32" spans="7:12" s="164" customFormat="1" ht="18.75">
      <c r="G32" s="574" t="s">
        <v>266</v>
      </c>
      <c r="H32" s="574"/>
      <c r="I32" s="574"/>
      <c r="L32" s="462"/>
    </row>
    <row r="33" spans="1:12" s="164" customFormat="1" ht="18.75">
      <c r="A33" s="536" t="s">
        <v>267</v>
      </c>
      <c r="B33" s="536"/>
      <c r="C33" s="536"/>
      <c r="D33" s="536"/>
      <c r="E33" s="536"/>
      <c r="F33" s="536"/>
      <c r="G33" s="536"/>
      <c r="H33" s="536"/>
      <c r="I33" s="536"/>
      <c r="J33" s="536"/>
      <c r="L33" s="462"/>
    </row>
    <row r="34" spans="1:12" s="164" customFormat="1" ht="18.75">
      <c r="A34" s="536" t="s">
        <v>343</v>
      </c>
      <c r="B34" s="536"/>
      <c r="C34" s="536"/>
      <c r="D34" s="536"/>
      <c r="E34" s="536"/>
      <c r="F34" s="536"/>
      <c r="G34" s="536"/>
      <c r="H34" s="536"/>
      <c r="I34" s="536"/>
      <c r="J34" s="536"/>
      <c r="L34" s="462"/>
    </row>
    <row r="35" spans="1:12" s="164" customFormat="1" ht="18.75">
      <c r="A35" s="536" t="s">
        <v>1</v>
      </c>
      <c r="B35" s="536"/>
      <c r="C35" s="536"/>
      <c r="D35" s="536"/>
      <c r="E35" s="536"/>
      <c r="F35" s="536"/>
      <c r="G35" s="536"/>
      <c r="H35" s="536"/>
      <c r="I35" s="536"/>
      <c r="J35" s="536"/>
      <c r="L35" s="462"/>
    </row>
    <row r="36" spans="1:12" s="164" customFormat="1" ht="18.7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L36" s="462"/>
    </row>
    <row r="37" spans="1:12" s="164" customFormat="1" ht="18.75">
      <c r="A37" s="549" t="s">
        <v>268</v>
      </c>
      <c r="B37" s="549"/>
      <c r="C37" s="549"/>
      <c r="D37" s="549"/>
      <c r="E37" s="549"/>
      <c r="F37" s="549"/>
      <c r="L37" s="462"/>
    </row>
    <row r="38" spans="1:12" s="164" customFormat="1" ht="18.75">
      <c r="A38" s="587" t="s">
        <v>407</v>
      </c>
      <c r="B38" s="587"/>
      <c r="C38" s="587"/>
      <c r="D38" s="587"/>
      <c r="E38" s="587"/>
      <c r="F38" s="587"/>
      <c r="L38" s="462"/>
    </row>
    <row r="39" spans="1:12" s="120" customFormat="1" ht="36.75" customHeight="1">
      <c r="A39" s="453" t="s">
        <v>11</v>
      </c>
      <c r="B39" s="453" t="s">
        <v>12</v>
      </c>
      <c r="C39" s="453" t="s">
        <v>13</v>
      </c>
      <c r="D39" s="453" t="s">
        <v>15</v>
      </c>
      <c r="E39" s="453" t="s">
        <v>16</v>
      </c>
      <c r="F39" s="533" t="s">
        <v>278</v>
      </c>
      <c r="G39" s="529" t="s">
        <v>427</v>
      </c>
      <c r="H39" s="529"/>
      <c r="I39" s="529"/>
      <c r="J39" s="529"/>
      <c r="K39" s="524" t="s">
        <v>414</v>
      </c>
      <c r="L39" s="524" t="s">
        <v>431</v>
      </c>
    </row>
    <row r="40" spans="1:12" s="120" customFormat="1" ht="51.75" customHeight="1">
      <c r="A40" s="467"/>
      <c r="B40" s="468"/>
      <c r="C40" s="454" t="s">
        <v>280</v>
      </c>
      <c r="D40" s="454" t="s">
        <v>269</v>
      </c>
      <c r="E40" s="454" t="s">
        <v>17</v>
      </c>
      <c r="F40" s="534"/>
      <c r="G40" s="493" t="s">
        <v>421</v>
      </c>
      <c r="H40" s="493" t="s">
        <v>428</v>
      </c>
      <c r="I40" s="493" t="s">
        <v>429</v>
      </c>
      <c r="J40" s="493" t="s">
        <v>430</v>
      </c>
      <c r="K40" s="525"/>
      <c r="L40" s="525"/>
    </row>
    <row r="41" spans="1:12" s="376" customFormat="1" ht="18.75">
      <c r="A41" s="378">
        <v>1</v>
      </c>
      <c r="B41" s="387" t="s">
        <v>403</v>
      </c>
      <c r="C41" s="385" t="s">
        <v>404</v>
      </c>
      <c r="D41" s="389">
        <v>5500</v>
      </c>
      <c r="E41" s="378" t="s">
        <v>36</v>
      </c>
      <c r="F41" s="380" t="s">
        <v>236</v>
      </c>
      <c r="G41" s="375"/>
      <c r="H41" s="599" t="s">
        <v>432</v>
      </c>
      <c r="I41" s="375"/>
      <c r="J41" s="375"/>
      <c r="K41" s="409">
        <v>243862</v>
      </c>
      <c r="L41" s="583">
        <v>0</v>
      </c>
    </row>
    <row r="42" spans="1:12" s="376" customFormat="1" ht="18.75">
      <c r="A42" s="383"/>
      <c r="B42" s="382"/>
      <c r="C42" s="388" t="s">
        <v>405</v>
      </c>
      <c r="D42" s="390"/>
      <c r="E42" s="383"/>
      <c r="F42" s="384"/>
      <c r="G42" s="377"/>
      <c r="H42" s="600"/>
      <c r="I42" s="377"/>
      <c r="J42" s="377"/>
      <c r="K42" s="432"/>
      <c r="L42" s="583"/>
    </row>
    <row r="43" spans="1:12" s="164" customFormat="1" ht="18.75">
      <c r="A43" s="577" t="s">
        <v>8</v>
      </c>
      <c r="B43" s="577"/>
      <c r="C43" s="577"/>
      <c r="D43" s="267">
        <f>SUM(D41:D41)</f>
        <v>5500</v>
      </c>
      <c r="E43" s="594"/>
      <c r="F43" s="594"/>
      <c r="G43" s="594"/>
      <c r="H43" s="594"/>
      <c r="I43" s="594"/>
      <c r="J43" s="594"/>
      <c r="K43" s="411"/>
      <c r="L43" s="463">
        <v>0</v>
      </c>
    </row>
    <row r="46" ht="18.75"/>
    <row r="47" ht="18.75"/>
    <row r="59" spans="8:11" ht="20.25">
      <c r="H59" s="145"/>
      <c r="K59" s="168">
        <v>29</v>
      </c>
    </row>
    <row r="60" spans="1:12" s="272" customFormat="1" ht="18.75">
      <c r="A60" s="268"/>
      <c r="B60" s="268"/>
      <c r="C60" s="268"/>
      <c r="D60" s="269"/>
      <c r="E60" s="270"/>
      <c r="F60" s="270"/>
      <c r="G60" s="270"/>
      <c r="H60" s="270"/>
      <c r="I60" s="270"/>
      <c r="J60" s="270"/>
      <c r="K60" s="271"/>
      <c r="L60" s="460"/>
    </row>
    <row r="61" spans="7:12" s="164" customFormat="1" ht="18.75">
      <c r="G61" s="546" t="s">
        <v>266</v>
      </c>
      <c r="H61" s="547"/>
      <c r="I61" s="548"/>
      <c r="L61" s="462"/>
    </row>
    <row r="62" spans="1:12" s="164" customFormat="1" ht="18.75">
      <c r="A62" s="536" t="s">
        <v>267</v>
      </c>
      <c r="B62" s="536"/>
      <c r="C62" s="536"/>
      <c r="D62" s="536"/>
      <c r="E62" s="536"/>
      <c r="F62" s="536"/>
      <c r="G62" s="536"/>
      <c r="H62" s="536"/>
      <c r="I62" s="536"/>
      <c r="J62" s="536"/>
      <c r="L62" s="462"/>
    </row>
    <row r="63" spans="1:12" s="164" customFormat="1" ht="18.75">
      <c r="A63" s="536" t="s">
        <v>343</v>
      </c>
      <c r="B63" s="536"/>
      <c r="C63" s="536"/>
      <c r="D63" s="536"/>
      <c r="E63" s="536"/>
      <c r="F63" s="536"/>
      <c r="G63" s="536"/>
      <c r="H63" s="536"/>
      <c r="I63" s="536"/>
      <c r="J63" s="536"/>
      <c r="L63" s="462"/>
    </row>
    <row r="64" spans="1:12" s="164" customFormat="1" ht="18.75">
      <c r="A64" s="536" t="s">
        <v>1</v>
      </c>
      <c r="B64" s="536"/>
      <c r="C64" s="536"/>
      <c r="D64" s="536"/>
      <c r="E64" s="536"/>
      <c r="F64" s="536"/>
      <c r="G64" s="536"/>
      <c r="H64" s="536"/>
      <c r="I64" s="536"/>
      <c r="J64" s="536"/>
      <c r="L64" s="462"/>
    </row>
    <row r="65" spans="1:12" s="164" customFormat="1" ht="18.7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L65" s="462"/>
    </row>
    <row r="66" spans="1:12" s="164" customFormat="1" ht="18.75">
      <c r="A66" s="549" t="s">
        <v>268</v>
      </c>
      <c r="B66" s="549"/>
      <c r="C66" s="549"/>
      <c r="D66" s="549"/>
      <c r="E66" s="549"/>
      <c r="F66" s="549"/>
      <c r="L66" s="462"/>
    </row>
    <row r="67" spans="1:12" s="164" customFormat="1" ht="18.75">
      <c r="A67" s="587" t="s">
        <v>408</v>
      </c>
      <c r="B67" s="587"/>
      <c r="C67" s="587"/>
      <c r="D67" s="587"/>
      <c r="E67" s="587"/>
      <c r="F67" s="587"/>
      <c r="L67" s="462"/>
    </row>
    <row r="68" spans="1:12" s="120" customFormat="1" ht="36.75" customHeight="1">
      <c r="A68" s="453" t="s">
        <v>11</v>
      </c>
      <c r="B68" s="453" t="s">
        <v>12</v>
      </c>
      <c r="C68" s="453" t="s">
        <v>13</v>
      </c>
      <c r="D68" s="453" t="s">
        <v>15</v>
      </c>
      <c r="E68" s="453" t="s">
        <v>16</v>
      </c>
      <c r="F68" s="533" t="s">
        <v>278</v>
      </c>
      <c r="G68" s="529" t="s">
        <v>427</v>
      </c>
      <c r="H68" s="529"/>
      <c r="I68" s="529"/>
      <c r="J68" s="529"/>
      <c r="K68" s="524" t="s">
        <v>414</v>
      </c>
      <c r="L68" s="524" t="s">
        <v>431</v>
      </c>
    </row>
    <row r="69" spans="1:12" s="120" customFormat="1" ht="51.75" customHeight="1">
      <c r="A69" s="467"/>
      <c r="B69" s="468"/>
      <c r="C69" s="454" t="s">
        <v>280</v>
      </c>
      <c r="D69" s="454" t="s">
        <v>269</v>
      </c>
      <c r="E69" s="454" t="s">
        <v>17</v>
      </c>
      <c r="F69" s="534"/>
      <c r="G69" s="493" t="s">
        <v>421</v>
      </c>
      <c r="H69" s="493" t="s">
        <v>428</v>
      </c>
      <c r="I69" s="493" t="s">
        <v>429</v>
      </c>
      <c r="J69" s="493" t="s">
        <v>430</v>
      </c>
      <c r="K69" s="525"/>
      <c r="L69" s="525"/>
    </row>
    <row r="70" spans="1:12" s="189" customFormat="1" ht="18.75">
      <c r="A70" s="154">
        <v>1</v>
      </c>
      <c r="B70" s="257" t="s">
        <v>315</v>
      </c>
      <c r="C70" s="385" t="s">
        <v>400</v>
      </c>
      <c r="D70" s="389">
        <v>13000</v>
      </c>
      <c r="E70" s="378" t="s">
        <v>36</v>
      </c>
      <c r="F70" s="154" t="s">
        <v>101</v>
      </c>
      <c r="G70" s="597"/>
      <c r="H70" s="599" t="s">
        <v>432</v>
      </c>
      <c r="I70" s="597"/>
      <c r="J70" s="597"/>
      <c r="K70" s="409">
        <v>243862</v>
      </c>
      <c r="L70" s="584">
        <v>0</v>
      </c>
    </row>
    <row r="71" spans="1:12" s="140" customFormat="1" ht="18.75">
      <c r="A71" s="141"/>
      <c r="B71" s="232"/>
      <c r="C71" s="388" t="s">
        <v>406</v>
      </c>
      <c r="D71" s="390"/>
      <c r="E71" s="383"/>
      <c r="F71" s="183"/>
      <c r="G71" s="598"/>
      <c r="H71" s="600"/>
      <c r="I71" s="598"/>
      <c r="J71" s="598"/>
      <c r="K71" s="235"/>
      <c r="L71" s="584"/>
    </row>
    <row r="72" spans="1:12" s="420" customFormat="1" ht="18.75">
      <c r="A72" s="588" t="s">
        <v>8</v>
      </c>
      <c r="B72" s="589"/>
      <c r="C72" s="590"/>
      <c r="D72" s="419">
        <f>SUM(D70:D70)</f>
        <v>13000</v>
      </c>
      <c r="E72" s="591"/>
      <c r="F72" s="591"/>
      <c r="G72" s="591"/>
      <c r="H72" s="591"/>
      <c r="I72" s="591"/>
      <c r="J72" s="591"/>
      <c r="K72" s="412"/>
      <c r="L72" s="464">
        <v>0</v>
      </c>
    </row>
    <row r="73" spans="1:12" s="417" customFormat="1" ht="19.5" thickBot="1">
      <c r="A73" s="413"/>
      <c r="B73" s="592" t="s">
        <v>337</v>
      </c>
      <c r="C73" s="593"/>
      <c r="D73" s="414">
        <f>SUM(D19+D43+D72)</f>
        <v>40500</v>
      </c>
      <c r="E73" s="415"/>
      <c r="F73" s="415"/>
      <c r="G73" s="415"/>
      <c r="H73" s="415"/>
      <c r="I73" s="415"/>
      <c r="J73" s="415"/>
      <c r="K73" s="416"/>
      <c r="L73" s="465">
        <v>0</v>
      </c>
    </row>
    <row r="74" ht="19.5" thickTop="1"/>
    <row r="84" ht="20.25">
      <c r="H84" s="145"/>
    </row>
    <row r="88" ht="18.75">
      <c r="K88" s="168">
        <v>30</v>
      </c>
    </row>
  </sheetData>
  <sheetProtection/>
  <mergeCells count="52">
    <mergeCell ref="J70:J71"/>
    <mergeCell ref="H41:H42"/>
    <mergeCell ref="H11:H12"/>
    <mergeCell ref="H13:H14"/>
    <mergeCell ref="H15:H16"/>
    <mergeCell ref="H17:H18"/>
    <mergeCell ref="K9:K10"/>
    <mergeCell ref="K39:K40"/>
    <mergeCell ref="B73:C73"/>
    <mergeCell ref="A43:C43"/>
    <mergeCell ref="E43:J43"/>
    <mergeCell ref="G32:I32"/>
    <mergeCell ref="A33:J33"/>
    <mergeCell ref="A34:J34"/>
    <mergeCell ref="A35:J35"/>
    <mergeCell ref="A37:F37"/>
    <mergeCell ref="A72:C72"/>
    <mergeCell ref="E72:J72"/>
    <mergeCell ref="A63:J63"/>
    <mergeCell ref="A64:J64"/>
    <mergeCell ref="A66:F66"/>
    <mergeCell ref="A67:F67"/>
    <mergeCell ref="G68:J68"/>
    <mergeCell ref="G70:G71"/>
    <mergeCell ref="H70:H71"/>
    <mergeCell ref="I70:I71"/>
    <mergeCell ref="G2:I2"/>
    <mergeCell ref="G9:J9"/>
    <mergeCell ref="A19:C19"/>
    <mergeCell ref="E19:J19"/>
    <mergeCell ref="A3:J3"/>
    <mergeCell ref="A4:J4"/>
    <mergeCell ref="A5:J5"/>
    <mergeCell ref="A7:F7"/>
    <mergeCell ref="A8:F8"/>
    <mergeCell ref="L70:L71"/>
    <mergeCell ref="L9:L10"/>
    <mergeCell ref="L11:L12"/>
    <mergeCell ref="L13:L14"/>
    <mergeCell ref="L15:L16"/>
    <mergeCell ref="L17:L18"/>
    <mergeCell ref="L39:L40"/>
    <mergeCell ref="F9:F10"/>
    <mergeCell ref="F39:F40"/>
    <mergeCell ref="F68:F69"/>
    <mergeCell ref="K68:K69"/>
    <mergeCell ref="L41:L42"/>
    <mergeCell ref="L68:L69"/>
    <mergeCell ref="A38:F38"/>
    <mergeCell ref="G39:J39"/>
    <mergeCell ref="A62:J62"/>
    <mergeCell ref="G61:I61"/>
  </mergeCells>
  <conditionalFormatting sqref="M10:IV10 A9:IV9 A10:K10">
    <cfRule type="expression" priority="3" dxfId="0" stopIfTrue="1">
      <formula>OR(CELL("row")=ROW(),CELL("col")=COLUMN())</formula>
    </cfRule>
  </conditionalFormatting>
  <conditionalFormatting sqref="M40:IV40 A39:IV39 A40:K40">
    <cfRule type="expression" priority="2" dxfId="0" stopIfTrue="1">
      <formula>OR(CELL("row")=ROW(),CELL("col")=COLUMN())</formula>
    </cfRule>
  </conditionalFormatting>
  <conditionalFormatting sqref="M69:IV69 A68:IV68 A69:K69">
    <cfRule type="expression" priority="1" dxfId="0" stopIfTrue="1">
      <formula>OR(CELL("row")=ROW(),CELL("col")=COLUMN())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5" r:id="rId2"/>
  <rowBreaks count="2" manualBreakCount="2">
    <brk id="30" max="18" man="1"/>
    <brk id="59" max="1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L28"/>
  <sheetViews>
    <sheetView zoomScale="80" zoomScaleNormal="80" zoomScaleSheetLayoutView="90" zoomScalePageLayoutView="0" workbookViewId="0" topLeftCell="A1">
      <selection activeCell="H12" sqref="H12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4.00390625" style="27" customWidth="1"/>
    <col min="5" max="5" width="9.8515625" style="27" customWidth="1"/>
    <col min="6" max="6" width="12.8515625" style="27" customWidth="1"/>
    <col min="7" max="10" width="11.7109375" style="27" customWidth="1"/>
    <col min="11" max="11" width="9.140625" style="27" customWidth="1"/>
    <col min="12" max="12" width="14.421875" style="168" customWidth="1"/>
    <col min="13" max="16384" width="9.140625" style="27" customWidth="1"/>
  </cols>
  <sheetData>
    <row r="2" spans="7:12" s="164" customFormat="1" ht="20.25">
      <c r="G2" s="574" t="s">
        <v>266</v>
      </c>
      <c r="H2" s="574"/>
      <c r="I2" s="574"/>
      <c r="J2" s="273"/>
      <c r="L2" s="168"/>
    </row>
    <row r="3" s="164" customFormat="1" ht="18.75">
      <c r="L3" s="168"/>
    </row>
    <row r="4" spans="1:12" s="164" customFormat="1" ht="18.75">
      <c r="A4" s="536" t="s">
        <v>267</v>
      </c>
      <c r="B4" s="536"/>
      <c r="C4" s="536"/>
      <c r="D4" s="536"/>
      <c r="E4" s="536"/>
      <c r="F4" s="536"/>
      <c r="G4" s="536"/>
      <c r="H4" s="536"/>
      <c r="I4" s="536"/>
      <c r="J4" s="536"/>
      <c r="L4" s="168"/>
    </row>
    <row r="5" spans="1:12" s="164" customFormat="1" ht="18.75">
      <c r="A5" s="536" t="s">
        <v>343</v>
      </c>
      <c r="B5" s="536"/>
      <c r="C5" s="536"/>
      <c r="D5" s="536"/>
      <c r="E5" s="536"/>
      <c r="F5" s="536"/>
      <c r="G5" s="536"/>
      <c r="H5" s="536"/>
      <c r="I5" s="536"/>
      <c r="J5" s="536"/>
      <c r="L5" s="168"/>
    </row>
    <row r="6" spans="1:12" s="164" customFormat="1" ht="18.75">
      <c r="A6" s="536" t="s">
        <v>1</v>
      </c>
      <c r="B6" s="536"/>
      <c r="C6" s="536"/>
      <c r="D6" s="536"/>
      <c r="E6" s="536"/>
      <c r="F6" s="536"/>
      <c r="G6" s="536"/>
      <c r="H6" s="536"/>
      <c r="I6" s="536"/>
      <c r="J6" s="536"/>
      <c r="L6" s="168"/>
    </row>
    <row r="7" spans="1:12" s="164" customFormat="1" ht="18.75">
      <c r="A7" s="549" t="s">
        <v>284</v>
      </c>
      <c r="B7" s="549"/>
      <c r="C7" s="549"/>
      <c r="D7" s="549"/>
      <c r="E7" s="549"/>
      <c r="F7" s="549"/>
      <c r="G7" s="207"/>
      <c r="H7" s="207"/>
      <c r="I7" s="207"/>
      <c r="J7" s="207"/>
      <c r="L7" s="168"/>
    </row>
    <row r="8" spans="1:12" s="164" customFormat="1" ht="18.75">
      <c r="A8" s="587" t="s">
        <v>283</v>
      </c>
      <c r="B8" s="587"/>
      <c r="C8" s="587"/>
      <c r="D8" s="587"/>
      <c r="E8" s="587"/>
      <c r="F8" s="587"/>
      <c r="L8" s="168"/>
    </row>
    <row r="9" spans="1:12" s="120" customFormat="1" ht="36.75" customHeight="1">
      <c r="A9" s="453" t="s">
        <v>11</v>
      </c>
      <c r="B9" s="453" t="s">
        <v>12</v>
      </c>
      <c r="C9" s="453" t="s">
        <v>13</v>
      </c>
      <c r="D9" s="453" t="s">
        <v>15</v>
      </c>
      <c r="E9" s="453" t="s">
        <v>16</v>
      </c>
      <c r="F9" s="533" t="s">
        <v>278</v>
      </c>
      <c r="G9" s="529" t="s">
        <v>427</v>
      </c>
      <c r="H9" s="529"/>
      <c r="I9" s="529"/>
      <c r="J9" s="529"/>
      <c r="K9" s="524" t="s">
        <v>414</v>
      </c>
      <c r="L9" s="524" t="s">
        <v>431</v>
      </c>
    </row>
    <row r="10" spans="1:12" s="120" customFormat="1" ht="51.75" customHeight="1">
      <c r="A10" s="467"/>
      <c r="B10" s="468"/>
      <c r="C10" s="454" t="s">
        <v>280</v>
      </c>
      <c r="D10" s="454" t="s">
        <v>269</v>
      </c>
      <c r="E10" s="454" t="s">
        <v>17</v>
      </c>
      <c r="F10" s="534"/>
      <c r="G10" s="493" t="s">
        <v>421</v>
      </c>
      <c r="H10" s="493" t="s">
        <v>428</v>
      </c>
      <c r="I10" s="493" t="s">
        <v>429</v>
      </c>
      <c r="J10" s="493" t="s">
        <v>430</v>
      </c>
      <c r="K10" s="525"/>
      <c r="L10" s="525"/>
    </row>
    <row r="11" spans="1:12" s="189" customFormat="1" ht="18.75">
      <c r="A11" s="154">
        <v>1</v>
      </c>
      <c r="B11" s="155" t="s">
        <v>329</v>
      </c>
      <c r="C11" s="155" t="s">
        <v>330</v>
      </c>
      <c r="D11" s="210">
        <v>60000</v>
      </c>
      <c r="E11" s="154" t="s">
        <v>36</v>
      </c>
      <c r="F11" s="154" t="s">
        <v>237</v>
      </c>
      <c r="G11" s="163"/>
      <c r="H11" s="188"/>
      <c r="I11" s="163"/>
      <c r="J11" s="163"/>
      <c r="K11" s="409">
        <v>243862</v>
      </c>
      <c r="L11" s="595">
        <v>0</v>
      </c>
    </row>
    <row r="12" spans="1:12" s="189" customFormat="1" ht="18.75">
      <c r="A12" s="173"/>
      <c r="B12" s="178" t="s">
        <v>328</v>
      </c>
      <c r="C12" s="178" t="s">
        <v>331</v>
      </c>
      <c r="D12" s="182"/>
      <c r="E12" s="173"/>
      <c r="F12" s="173"/>
      <c r="G12" s="179"/>
      <c r="H12" s="596" t="s">
        <v>432</v>
      </c>
      <c r="I12" s="179"/>
      <c r="J12" s="179"/>
      <c r="K12" s="179"/>
      <c r="L12" s="595"/>
    </row>
    <row r="13" spans="1:12" s="189" customFormat="1" ht="18.75">
      <c r="A13" s="173"/>
      <c r="B13" s="178"/>
      <c r="C13" s="178"/>
      <c r="D13" s="182"/>
      <c r="E13" s="173"/>
      <c r="F13" s="173"/>
      <c r="G13" s="179"/>
      <c r="H13" s="180"/>
      <c r="I13" s="179"/>
      <c r="J13" s="179"/>
      <c r="K13" s="186"/>
      <c r="L13" s="595"/>
    </row>
    <row r="14" spans="1:12" s="164" customFormat="1" ht="18.75">
      <c r="A14" s="574" t="s">
        <v>8</v>
      </c>
      <c r="B14" s="574"/>
      <c r="C14" s="574"/>
      <c r="D14" s="263">
        <f>SUM(D11:D13)</f>
        <v>60000</v>
      </c>
      <c r="E14" s="578"/>
      <c r="F14" s="579"/>
      <c r="G14" s="579"/>
      <c r="H14" s="579"/>
      <c r="I14" s="579"/>
      <c r="J14" s="579"/>
      <c r="K14" s="411"/>
      <c r="L14" s="243">
        <v>0</v>
      </c>
    </row>
    <row r="15" spans="1:10" ht="18.75">
      <c r="A15" s="48"/>
      <c r="B15" s="39"/>
      <c r="C15" s="39"/>
      <c r="D15" s="50"/>
      <c r="E15" s="48"/>
      <c r="F15" s="48"/>
      <c r="G15" s="39"/>
      <c r="H15" s="39"/>
      <c r="I15" s="39"/>
      <c r="J15" s="39"/>
    </row>
    <row r="16" spans="1:10" ht="18.75">
      <c r="A16" s="48"/>
      <c r="B16" s="39"/>
      <c r="C16" s="39"/>
      <c r="D16" s="50"/>
      <c r="E16" s="48"/>
      <c r="F16" s="48"/>
      <c r="G16" s="39"/>
      <c r="H16" s="39"/>
      <c r="I16" s="39"/>
      <c r="J16" s="39"/>
    </row>
    <row r="17" spans="1:10" ht="18.75">
      <c r="A17" s="48"/>
      <c r="B17" s="39"/>
      <c r="C17" s="39"/>
      <c r="D17" s="50"/>
      <c r="E17" s="48"/>
      <c r="F17" s="48"/>
      <c r="G17" s="39"/>
      <c r="H17" s="39"/>
      <c r="I17" s="39"/>
      <c r="J17" s="39"/>
    </row>
    <row r="18" spans="1:10" ht="18.75">
      <c r="A18" s="48"/>
      <c r="B18" s="39"/>
      <c r="C18" s="39"/>
      <c r="D18" s="50"/>
      <c r="E18" s="48"/>
      <c r="F18" s="48"/>
      <c r="G18" s="39"/>
      <c r="H18" s="39"/>
      <c r="I18" s="39"/>
      <c r="J18" s="39"/>
    </row>
    <row r="19" spans="1:10" ht="18.75">
      <c r="A19" s="48"/>
      <c r="B19" s="39"/>
      <c r="C19" s="39"/>
      <c r="D19" s="50"/>
      <c r="E19" s="48"/>
      <c r="F19" s="48"/>
      <c r="G19" s="39"/>
      <c r="H19" s="39"/>
      <c r="I19" s="39"/>
      <c r="J19" s="39"/>
    </row>
    <row r="20" spans="1:9" ht="18.75">
      <c r="A20" s="48"/>
      <c r="B20" s="39"/>
      <c r="C20" s="39"/>
      <c r="D20" s="50"/>
      <c r="E20" s="48"/>
      <c r="F20" s="48"/>
      <c r="G20" s="39"/>
      <c r="H20" s="39"/>
      <c r="I20" s="39"/>
    </row>
    <row r="21" spans="1:10" ht="18.75">
      <c r="A21" s="48"/>
      <c r="B21" s="39"/>
      <c r="C21" s="39"/>
      <c r="D21" s="50"/>
      <c r="E21" s="48"/>
      <c r="F21" s="48"/>
      <c r="G21" s="39"/>
      <c r="H21" s="39"/>
      <c r="I21" s="39"/>
      <c r="J21" s="39"/>
    </row>
    <row r="22" spans="1:10" ht="18.75">
      <c r="A22" s="48"/>
      <c r="B22" s="39"/>
      <c r="C22" s="39"/>
      <c r="D22" s="50"/>
      <c r="E22" s="48"/>
      <c r="F22" s="48"/>
      <c r="G22" s="39"/>
      <c r="H22" s="39"/>
      <c r="I22" s="39"/>
      <c r="J22" s="39"/>
    </row>
    <row r="23" spans="1:10" ht="18.75">
      <c r="A23" s="48"/>
      <c r="B23" s="39"/>
      <c r="C23" s="39"/>
      <c r="D23" s="50"/>
      <c r="E23" s="48"/>
      <c r="F23" s="48"/>
      <c r="G23" s="39"/>
      <c r="H23" s="39"/>
      <c r="I23" s="39"/>
      <c r="J23" s="39"/>
    </row>
    <row r="24" ht="18.75"/>
    <row r="25" ht="18.75"/>
    <row r="28" ht="18.75">
      <c r="K28" s="168">
        <v>31</v>
      </c>
    </row>
  </sheetData>
  <sheetProtection/>
  <mergeCells count="13">
    <mergeCell ref="A14:C14"/>
    <mergeCell ref="E14:J14"/>
    <mergeCell ref="A4:J4"/>
    <mergeCell ref="A5:J5"/>
    <mergeCell ref="A6:J6"/>
    <mergeCell ref="A7:F7"/>
    <mergeCell ref="A8:F8"/>
    <mergeCell ref="L9:L10"/>
    <mergeCell ref="L11:L13"/>
    <mergeCell ref="G9:J9"/>
    <mergeCell ref="K9:K10"/>
    <mergeCell ref="G2:I2"/>
    <mergeCell ref="F9:F10"/>
  </mergeCells>
  <conditionalFormatting sqref="M10:IV10 A9:IV9 A10:K10">
    <cfRule type="expression" priority="1" dxfId="0" stopIfTrue="1">
      <formula>OR(CELL("row")=ROW(),CELL("col")=COLUMN())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510" t="s">
        <v>10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18.75">
      <c r="A2" s="510" t="s">
        <v>95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</row>
    <row r="3" spans="1:18" ht="18.75">
      <c r="A3" s="510" t="s">
        <v>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1:18" ht="18.75">
      <c r="A4" s="28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511" t="s">
        <v>96</v>
      </c>
      <c r="H6" s="512"/>
      <c r="I6" s="513"/>
      <c r="J6" s="511" t="s">
        <v>97</v>
      </c>
      <c r="K6" s="512"/>
      <c r="L6" s="512"/>
      <c r="M6" s="512"/>
      <c r="N6" s="512"/>
      <c r="O6" s="512"/>
      <c r="P6" s="512"/>
      <c r="Q6" s="512"/>
      <c r="R6" s="513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515" t="s">
        <v>225</v>
      </c>
      <c r="C8" s="54" t="s">
        <v>227</v>
      </c>
      <c r="D8" s="64">
        <f>'[1]แยกตามข้อบัญญัติ 59 (2)'!$M$94</f>
        <v>125000</v>
      </c>
      <c r="E8" s="35" t="s">
        <v>36</v>
      </c>
      <c r="F8" s="35" t="s">
        <v>226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516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515" t="s">
        <v>228</v>
      </c>
      <c r="C10" s="515" t="s">
        <v>229</v>
      </c>
      <c r="D10" s="106">
        <f>'[1]แยกตามข้อบัญญัติ 59 (2)'!$M$95</f>
        <v>990000</v>
      </c>
      <c r="E10" s="30" t="s">
        <v>36</v>
      </c>
      <c r="F10" s="30" t="s">
        <v>188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516"/>
      <c r="C11" s="516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516"/>
      <c r="C12" s="516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516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116</v>
      </c>
      <c r="C20" s="61" t="s">
        <v>109</v>
      </c>
      <c r="D20" s="34">
        <v>100000</v>
      </c>
      <c r="E20" s="30" t="s">
        <v>106</v>
      </c>
      <c r="F20" s="30" t="s">
        <v>101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103</v>
      </c>
      <c r="C21" s="36" t="s">
        <v>185</v>
      </c>
      <c r="D21" s="36"/>
      <c r="E21" s="35" t="s">
        <v>88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104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105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123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107</v>
      </c>
      <c r="C25" s="60" t="s">
        <v>110</v>
      </c>
      <c r="D25" s="37">
        <v>100000</v>
      </c>
      <c r="E25" s="35" t="s">
        <v>118</v>
      </c>
      <c r="F25" s="35" t="s">
        <v>101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108</v>
      </c>
      <c r="C26" s="36" t="s">
        <v>111</v>
      </c>
      <c r="D26" s="37"/>
      <c r="E26" s="35" t="s">
        <v>89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112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113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114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115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116</v>
      </c>
      <c r="C32" s="61" t="s">
        <v>109</v>
      </c>
      <c r="D32" s="37">
        <v>100000</v>
      </c>
      <c r="E32" s="35" t="s">
        <v>117</v>
      </c>
      <c r="F32" s="35" t="s">
        <v>101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125</v>
      </c>
      <c r="C33" s="36" t="s">
        <v>120</v>
      </c>
      <c r="D33" s="37"/>
      <c r="E33" s="35" t="s">
        <v>119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121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122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123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55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107</v>
      </c>
      <c r="C39" s="60" t="s">
        <v>110</v>
      </c>
      <c r="D39" s="37">
        <v>100000</v>
      </c>
      <c r="E39" s="35" t="s">
        <v>91</v>
      </c>
      <c r="F39" s="35" t="s">
        <v>101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124</v>
      </c>
      <c r="C40" s="36" t="s">
        <v>111</v>
      </c>
      <c r="D40" s="37"/>
      <c r="E40" s="35" t="s">
        <v>90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112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113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114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115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55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107</v>
      </c>
      <c r="C46" s="60" t="s">
        <v>110</v>
      </c>
      <c r="D46" s="37">
        <v>100000</v>
      </c>
      <c r="E46" s="35" t="s">
        <v>127</v>
      </c>
      <c r="F46" s="35" t="s">
        <v>101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126</v>
      </c>
      <c r="C47" s="36" t="s">
        <v>111</v>
      </c>
      <c r="D47" s="37"/>
      <c r="E47" s="35" t="s">
        <v>128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112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113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114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115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116</v>
      </c>
      <c r="C53" s="61" t="s">
        <v>109</v>
      </c>
      <c r="D53" s="37">
        <v>45000</v>
      </c>
      <c r="E53" s="35" t="s">
        <v>133</v>
      </c>
      <c r="F53" s="35" t="s">
        <v>101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135</v>
      </c>
      <c r="C54" s="36" t="s">
        <v>129</v>
      </c>
      <c r="D54" s="37"/>
      <c r="E54" s="35" t="s">
        <v>134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121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130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123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131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132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55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136</v>
      </c>
      <c r="C63" s="60" t="s">
        <v>138</v>
      </c>
      <c r="D63" s="37">
        <v>55000</v>
      </c>
      <c r="E63" s="35" t="s">
        <v>133</v>
      </c>
      <c r="F63" s="35" t="s">
        <v>101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137</v>
      </c>
      <c r="C64" s="36" t="s">
        <v>139</v>
      </c>
      <c r="D64" s="44"/>
      <c r="E64" s="35" t="s">
        <v>134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140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141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142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143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55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145</v>
      </c>
      <c r="C70" s="60" t="s">
        <v>148</v>
      </c>
      <c r="D70" s="37">
        <v>90500</v>
      </c>
      <c r="E70" s="35" t="s">
        <v>144</v>
      </c>
      <c r="F70" s="35" t="s">
        <v>101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146</v>
      </c>
      <c r="C71" s="36" t="s">
        <v>149</v>
      </c>
      <c r="D71" s="37"/>
      <c r="E71" s="35" t="s">
        <v>92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147</v>
      </c>
      <c r="C72" s="36" t="s">
        <v>150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151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152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55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153</v>
      </c>
      <c r="C76" s="62" t="s">
        <v>153</v>
      </c>
      <c r="D76" s="37">
        <v>99900</v>
      </c>
      <c r="E76" s="35" t="s">
        <v>159</v>
      </c>
      <c r="F76" s="35" t="s">
        <v>101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154</v>
      </c>
      <c r="C77" s="36" t="s">
        <v>155</v>
      </c>
      <c r="D77" s="37"/>
      <c r="E77" s="35" t="s">
        <v>160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156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157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158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161</v>
      </c>
      <c r="C82" s="60" t="s">
        <v>148</v>
      </c>
      <c r="D82" s="43">
        <v>100000</v>
      </c>
      <c r="E82" s="42" t="s">
        <v>163</v>
      </c>
      <c r="F82" s="35" t="s">
        <v>101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146</v>
      </c>
      <c r="C83" s="36" t="s">
        <v>149</v>
      </c>
      <c r="D83" s="36"/>
      <c r="E83" s="35" t="s">
        <v>164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3"/>
      <c r="S83" s="39"/>
    </row>
    <row r="84" spans="1:18" ht="18.75">
      <c r="A84" s="35"/>
      <c r="B84" s="36" t="s">
        <v>162</v>
      </c>
      <c r="C84" s="36" t="s">
        <v>150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151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152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136</v>
      </c>
      <c r="C87" s="60" t="s">
        <v>138</v>
      </c>
      <c r="D87" s="64">
        <v>19700</v>
      </c>
      <c r="E87" s="35" t="s">
        <v>163</v>
      </c>
      <c r="F87" s="35" t="s">
        <v>101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165</v>
      </c>
      <c r="C88" s="36" t="s">
        <v>139</v>
      </c>
      <c r="D88" s="36"/>
      <c r="E88" s="35" t="s">
        <v>169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166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141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167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168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55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514" t="s">
        <v>170</v>
      </c>
      <c r="B94" s="514"/>
      <c r="C94" s="514"/>
      <c r="D94" s="514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509" t="s">
        <v>171</v>
      </c>
      <c r="B95" s="509"/>
      <c r="C95" s="509"/>
      <c r="D95" s="50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511" t="s">
        <v>96</v>
      </c>
      <c r="H96" s="512"/>
      <c r="I96" s="513"/>
      <c r="J96" s="511" t="s">
        <v>97</v>
      </c>
      <c r="K96" s="512"/>
      <c r="L96" s="512"/>
      <c r="M96" s="512"/>
      <c r="N96" s="512"/>
      <c r="O96" s="512"/>
      <c r="P96" s="512"/>
      <c r="Q96" s="512"/>
      <c r="R96" s="513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4" t="s">
        <v>172</v>
      </c>
      <c r="C98" s="60" t="s">
        <v>17</v>
      </c>
      <c r="D98" s="64">
        <v>100000</v>
      </c>
      <c r="E98" s="35" t="s">
        <v>159</v>
      </c>
      <c r="F98" s="35" t="s">
        <v>101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173</v>
      </c>
      <c r="D99" s="35"/>
      <c r="E99" s="35" t="s">
        <v>160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174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175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4" t="s">
        <v>176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4" t="s">
        <v>172</v>
      </c>
      <c r="C104" s="60" t="s">
        <v>17</v>
      </c>
      <c r="D104" s="35">
        <v>80000</v>
      </c>
      <c r="E104" s="35" t="s">
        <v>177</v>
      </c>
      <c r="F104" s="35" t="s">
        <v>101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173</v>
      </c>
      <c r="D105" s="35"/>
      <c r="E105" s="35" t="s">
        <v>169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174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175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4" t="s">
        <v>176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517"/>
      <c r="B118" s="517"/>
      <c r="C118" s="517"/>
      <c r="D118" s="517"/>
      <c r="E118" s="517"/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39"/>
    </row>
    <row r="119" spans="1:19" ht="18.75">
      <c r="A119" s="517"/>
      <c r="B119" s="517"/>
      <c r="C119" s="517"/>
      <c r="D119" s="517"/>
      <c r="E119" s="517"/>
      <c r="F119" s="517"/>
      <c r="G119" s="517"/>
      <c r="H119" s="517"/>
      <c r="I119" s="517"/>
      <c r="J119" s="517"/>
      <c r="K119" s="517"/>
      <c r="L119" s="517"/>
      <c r="M119" s="517"/>
      <c r="N119" s="517"/>
      <c r="O119" s="517"/>
      <c r="P119" s="517"/>
      <c r="Q119" s="517"/>
      <c r="R119" s="517"/>
      <c r="S119" s="39"/>
    </row>
    <row r="120" spans="1:19" ht="18.75">
      <c r="A120" s="517"/>
      <c r="B120" s="517"/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517"/>
      <c r="Q120" s="517"/>
      <c r="R120" s="517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508"/>
      <c r="H123" s="508"/>
      <c r="I123" s="508"/>
      <c r="J123" s="508"/>
      <c r="K123" s="508"/>
      <c r="L123" s="508"/>
      <c r="M123" s="508"/>
      <c r="N123" s="508"/>
      <c r="O123" s="508"/>
      <c r="P123" s="508"/>
      <c r="Q123" s="508"/>
      <c r="R123" s="508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C10:C13"/>
    <mergeCell ref="G96:I96"/>
    <mergeCell ref="J96:R96"/>
    <mergeCell ref="A118:R118"/>
    <mergeCell ref="A119:R119"/>
    <mergeCell ref="A120:R120"/>
    <mergeCell ref="B10:B12"/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view="pageLayout" workbookViewId="0" topLeftCell="A28">
      <selection activeCell="A4" sqref="A4"/>
    </sheetView>
  </sheetViews>
  <sheetFormatPr defaultColWidth="9.140625" defaultRowHeight="12.75"/>
  <cols>
    <col min="9" max="9" width="9.140625" style="0" customWidth="1"/>
  </cols>
  <sheetData>
    <row r="1" spans="1:9" s="328" customFormat="1" ht="45.75">
      <c r="A1" s="519" t="s">
        <v>338</v>
      </c>
      <c r="B1" s="519"/>
      <c r="C1" s="519"/>
      <c r="D1" s="519"/>
      <c r="E1" s="519"/>
      <c r="F1" s="519"/>
      <c r="G1" s="519"/>
      <c r="H1" s="519"/>
      <c r="I1" s="519"/>
    </row>
    <row r="2" spans="1:9" s="328" customFormat="1" ht="45.75">
      <c r="A2" s="329"/>
      <c r="B2" s="329"/>
      <c r="C2" s="329"/>
      <c r="D2" s="329"/>
      <c r="E2" s="329"/>
      <c r="F2" s="329"/>
      <c r="G2" s="329"/>
      <c r="H2" s="329"/>
      <c r="I2" s="329"/>
    </row>
    <row r="3" spans="1:9" s="328" customFormat="1" ht="45.75">
      <c r="A3" s="519" t="s">
        <v>426</v>
      </c>
      <c r="B3" s="519"/>
      <c r="C3" s="519"/>
      <c r="D3" s="519"/>
      <c r="E3" s="519"/>
      <c r="F3" s="519"/>
      <c r="G3" s="519"/>
      <c r="H3" s="519"/>
      <c r="I3" s="519"/>
    </row>
    <row r="4" spans="1:9" s="328" customFormat="1" ht="45.75">
      <c r="A4" s="329"/>
      <c r="B4" s="329"/>
      <c r="C4" s="329"/>
      <c r="D4" s="329"/>
      <c r="E4" s="329"/>
      <c r="F4" s="329"/>
      <c r="G4" s="329"/>
      <c r="H4" s="329"/>
      <c r="I4" s="329"/>
    </row>
    <row r="5" spans="1:9" s="328" customFormat="1" ht="45.75">
      <c r="A5" s="329"/>
      <c r="B5" s="329"/>
      <c r="C5" s="329"/>
      <c r="D5" s="329"/>
      <c r="E5" s="329"/>
      <c r="F5" s="329"/>
      <c r="G5" s="329"/>
      <c r="H5" s="329"/>
      <c r="I5" s="329"/>
    </row>
    <row r="6" spans="1:9" s="328" customFormat="1" ht="45.75">
      <c r="A6" s="330"/>
      <c r="B6" s="330"/>
      <c r="C6" s="330"/>
      <c r="D6" s="330"/>
      <c r="E6" s="330"/>
      <c r="F6" s="330"/>
      <c r="G6" s="330"/>
      <c r="H6" s="330"/>
      <c r="I6" s="330"/>
    </row>
    <row r="7" spans="1:9" s="328" customFormat="1" ht="45.75">
      <c r="A7" s="329"/>
      <c r="B7" s="329"/>
      <c r="C7" s="329"/>
      <c r="D7" s="329"/>
      <c r="E7" s="329"/>
      <c r="F7" s="329"/>
      <c r="G7" s="329"/>
      <c r="H7" s="329"/>
      <c r="I7" s="329"/>
    </row>
    <row r="8" spans="1:9" s="328" customFormat="1" ht="45.75">
      <c r="A8" s="329"/>
      <c r="B8" s="329"/>
      <c r="C8" s="329"/>
      <c r="D8" s="329"/>
      <c r="E8" s="329"/>
      <c r="F8" s="329"/>
      <c r="G8" s="329"/>
      <c r="H8" s="329"/>
      <c r="I8" s="329"/>
    </row>
    <row r="9" spans="1:9" s="328" customFormat="1" ht="45.75">
      <c r="A9" s="329"/>
      <c r="B9" s="329"/>
      <c r="C9" s="329"/>
      <c r="D9" s="329"/>
      <c r="E9" s="329"/>
      <c r="F9" s="329"/>
      <c r="G9" s="329"/>
      <c r="H9" s="329"/>
      <c r="I9" s="329"/>
    </row>
    <row r="10" spans="1:9" s="328" customFormat="1" ht="45.75">
      <c r="A10" s="329"/>
      <c r="B10" s="329"/>
      <c r="C10" s="329"/>
      <c r="D10" s="329"/>
      <c r="E10" s="329"/>
      <c r="F10" s="329" t="s">
        <v>317</v>
      </c>
      <c r="G10" s="329"/>
      <c r="H10" s="329"/>
      <c r="I10" s="329"/>
    </row>
    <row r="11" spans="1:9" s="328" customFormat="1" ht="45.75">
      <c r="A11" s="329"/>
      <c r="B11" s="329"/>
      <c r="C11" s="329"/>
      <c r="D11" s="329"/>
      <c r="E11" s="329"/>
      <c r="F11" s="329"/>
      <c r="G11" s="329"/>
      <c r="H11" s="329"/>
      <c r="I11" s="329"/>
    </row>
    <row r="12" spans="1:9" s="328" customFormat="1" ht="45.75">
      <c r="A12" s="329"/>
      <c r="B12" s="329"/>
      <c r="C12" s="329"/>
      <c r="D12" s="329"/>
      <c r="E12" s="329"/>
      <c r="F12" s="329"/>
      <c r="G12" s="329"/>
      <c r="H12" s="329"/>
      <c r="I12" s="329"/>
    </row>
    <row r="13" spans="1:9" s="328" customFormat="1" ht="45.75">
      <c r="A13" s="520" t="s">
        <v>339</v>
      </c>
      <c r="B13" s="520"/>
      <c r="C13" s="520"/>
      <c r="D13" s="520"/>
      <c r="E13" s="520"/>
      <c r="F13" s="520"/>
      <c r="G13" s="520"/>
      <c r="H13" s="520"/>
      <c r="I13" s="520"/>
    </row>
    <row r="14" spans="1:9" s="328" customFormat="1" ht="45.75">
      <c r="A14" s="519" t="s">
        <v>340</v>
      </c>
      <c r="B14" s="519"/>
      <c r="C14" s="519"/>
      <c r="D14" s="519"/>
      <c r="E14" s="519"/>
      <c r="F14" s="519"/>
      <c r="G14" s="519"/>
      <c r="H14" s="519"/>
      <c r="I14" s="519"/>
    </row>
    <row r="15" spans="1:9" s="2" customFormat="1" ht="20.25">
      <c r="A15" s="331"/>
      <c r="B15" s="331"/>
      <c r="C15" s="331"/>
      <c r="D15" s="331"/>
      <c r="E15" s="331"/>
      <c r="F15" s="331"/>
      <c r="G15" s="331"/>
      <c r="H15" s="331"/>
      <c r="I15" s="331"/>
    </row>
    <row r="16" spans="1:9" s="2" customFormat="1" ht="20.25">
      <c r="A16" s="331"/>
      <c r="B16" s="331"/>
      <c r="C16" s="331"/>
      <c r="D16" s="331"/>
      <c r="E16" s="331"/>
      <c r="F16" s="331"/>
      <c r="G16" s="331"/>
      <c r="H16" s="331"/>
      <c r="I16" s="331"/>
    </row>
    <row r="17" s="2" customFormat="1" ht="20.25"/>
    <row r="18" s="2" customFormat="1" ht="20.25"/>
    <row r="19" spans="6:9" s="2" customFormat="1" ht="20.25">
      <c r="F19" s="506" t="s">
        <v>341</v>
      </c>
      <c r="G19" s="506"/>
      <c r="H19" s="506"/>
      <c r="I19" s="506"/>
    </row>
    <row r="20" spans="1:9" s="2" customFormat="1" ht="26.25">
      <c r="A20" s="518" t="s">
        <v>342</v>
      </c>
      <c r="B20" s="518"/>
      <c r="C20" s="518"/>
      <c r="D20" s="518"/>
      <c r="E20" s="518"/>
      <c r="F20" s="518"/>
      <c r="G20" s="518"/>
      <c r="H20" s="518"/>
      <c r="I20" s="518"/>
    </row>
    <row r="21" s="2" customFormat="1" ht="20.25"/>
    <row r="22" s="2" customFormat="1" ht="20.25"/>
    <row r="23" s="2" customFormat="1" ht="20.25"/>
    <row r="24" s="2" customFormat="1" ht="20.25"/>
    <row r="25" s="2" customFormat="1" ht="20.25"/>
    <row r="26" s="2" customFormat="1" ht="20.25"/>
    <row r="27" s="2" customFormat="1" ht="20.25"/>
    <row r="28" s="2" customFormat="1" ht="20.25"/>
    <row r="29" s="2" customFormat="1" ht="20.25"/>
    <row r="30" s="2" customFormat="1" ht="20.25"/>
    <row r="31" s="2" customFormat="1" ht="20.25"/>
    <row r="32" s="2" customFormat="1" ht="20.25"/>
    <row r="33" s="2" customFormat="1" ht="20.25"/>
    <row r="34" s="2" customFormat="1" ht="20.25"/>
    <row r="35" s="2" customFormat="1" ht="20.25"/>
    <row r="36" s="2" customFormat="1" ht="20.25"/>
    <row r="37" s="2" customFormat="1" ht="20.25"/>
    <row r="38" s="2" customFormat="1" ht="20.25"/>
    <row r="39" s="2" customFormat="1" ht="20.25"/>
    <row r="40" s="2" customFormat="1" ht="20.25"/>
    <row r="41" s="2" customFormat="1" ht="20.25"/>
    <row r="42" s="2" customFormat="1" ht="20.25"/>
    <row r="43" s="2" customFormat="1" ht="20.25"/>
    <row r="44" s="2" customFormat="1" ht="20.25"/>
    <row r="45" s="2" customFormat="1" ht="20.25"/>
    <row r="46" s="2" customFormat="1" ht="20.25"/>
    <row r="47" s="2" customFormat="1" ht="20.25"/>
    <row r="48" s="2" customFormat="1" ht="20.25"/>
    <row r="49" s="2" customFormat="1" ht="20.25"/>
    <row r="50" s="2" customFormat="1" ht="20.25"/>
    <row r="51" s="2" customFormat="1" ht="20.25"/>
    <row r="52" s="2" customFormat="1" ht="20.25"/>
    <row r="53" s="2" customFormat="1" ht="20.25"/>
    <row r="54" s="2" customFormat="1" ht="20.25"/>
    <row r="55" s="2" customFormat="1" ht="20.25"/>
    <row r="56" s="2" customFormat="1" ht="20.25"/>
    <row r="57" s="2" customFormat="1" ht="20.25"/>
    <row r="58" s="332" customFormat="1" ht="20.25"/>
    <row r="59" s="332" customFormat="1" ht="20.25"/>
    <row r="60" s="332" customFormat="1" ht="20.25"/>
    <row r="61" s="332" customFormat="1" ht="20.25"/>
    <row r="62" s="332" customFormat="1" ht="20.25"/>
    <row r="63" s="332" customFormat="1" ht="20.25"/>
    <row r="64" s="332" customFormat="1" ht="20.25"/>
    <row r="65" s="332" customFormat="1" ht="20.25"/>
    <row r="66" s="332" customFormat="1" ht="20.25"/>
    <row r="67" s="332" customFormat="1" ht="20.25"/>
    <row r="68" s="332" customFormat="1" ht="20.25"/>
    <row r="69" s="332" customFormat="1" ht="20.25"/>
    <row r="70" s="332" customFormat="1" ht="20.25"/>
    <row r="71" s="332" customFormat="1" ht="20.25"/>
    <row r="72" s="332" customFormat="1" ht="20.25"/>
    <row r="73" s="332" customFormat="1" ht="20.25"/>
    <row r="74" s="332" customFormat="1" ht="20.25"/>
    <row r="75" s="332" customFormat="1" ht="20.25"/>
    <row r="76" s="332" customFormat="1" ht="20.25"/>
    <row r="77" s="332" customFormat="1" ht="20.25"/>
    <row r="78" s="332" customFormat="1" ht="20.25"/>
    <row r="79" s="332" customFormat="1" ht="20.25"/>
    <row r="80" s="332" customFormat="1" ht="20.25"/>
    <row r="81" s="332" customFormat="1" ht="20.25"/>
    <row r="82" s="332" customFormat="1" ht="20.25"/>
    <row r="83" s="332" customFormat="1" ht="20.25"/>
    <row r="84" s="332" customFormat="1" ht="20.25"/>
    <row r="85" s="332" customFormat="1" ht="20.25"/>
    <row r="86" s="332" customFormat="1" ht="20.25"/>
    <row r="87" s="332" customFormat="1" ht="20.25"/>
    <row r="88" s="332" customFormat="1" ht="20.25"/>
    <row r="89" s="332" customFormat="1" ht="20.25"/>
    <row r="90" s="332" customFormat="1" ht="20.25"/>
    <row r="91" s="332" customFormat="1" ht="20.25"/>
    <row r="92" s="332" customFormat="1" ht="20.25"/>
    <row r="93" s="332" customFormat="1" ht="20.25"/>
    <row r="94" s="332" customFormat="1" ht="20.25"/>
    <row r="95" s="332" customFormat="1" ht="20.25"/>
    <row r="96" s="332" customFormat="1" ht="20.25"/>
    <row r="97" s="332" customFormat="1" ht="20.25"/>
    <row r="98" s="332" customFormat="1" ht="20.25"/>
    <row r="99" s="332" customFormat="1" ht="20.25"/>
    <row r="100" s="332" customFormat="1" ht="20.25"/>
    <row r="101" s="332" customFormat="1" ht="20.25"/>
    <row r="102" s="332" customFormat="1" ht="20.25"/>
    <row r="103" s="332" customFormat="1" ht="20.25"/>
    <row r="104" s="332" customFormat="1" ht="20.25"/>
    <row r="105" s="332" customFormat="1" ht="20.25"/>
    <row r="106" s="332" customFormat="1" ht="20.25"/>
    <row r="107" s="332" customFormat="1" ht="20.25"/>
    <row r="108" s="332" customFormat="1" ht="20.25"/>
    <row r="109" s="332" customFormat="1" ht="20.25"/>
    <row r="110" s="332" customFormat="1" ht="20.25"/>
    <row r="111" s="332" customFormat="1" ht="20.25"/>
    <row r="112" s="332" customFormat="1" ht="20.25"/>
    <row r="113" s="332" customFormat="1" ht="20.25"/>
    <row r="114" s="332" customFormat="1" ht="20.25"/>
    <row r="115" s="332" customFormat="1" ht="20.25"/>
    <row r="116" s="332" customFormat="1" ht="20.25"/>
    <row r="117" s="332" customFormat="1" ht="20.25"/>
    <row r="118" s="332" customFormat="1" ht="20.25"/>
    <row r="119" s="332" customFormat="1" ht="20.25"/>
    <row r="120" s="332" customFormat="1" ht="20.25"/>
    <row r="121" s="332" customFormat="1" ht="20.25"/>
    <row r="122" s="332" customFormat="1" ht="20.25"/>
    <row r="123" s="332" customFormat="1" ht="20.25"/>
    <row r="124" s="332" customFormat="1" ht="20.25"/>
    <row r="125" s="332" customFormat="1" ht="20.25"/>
    <row r="126" s="332" customFormat="1" ht="20.25"/>
    <row r="127" s="332" customFormat="1" ht="20.25"/>
    <row r="128" s="332" customFormat="1" ht="20.25"/>
    <row r="129" s="332" customFormat="1" ht="20.25"/>
    <row r="130" s="332" customFormat="1" ht="20.25"/>
    <row r="131" s="332" customFormat="1" ht="20.25"/>
    <row r="132" s="332" customFormat="1" ht="20.25"/>
    <row r="133" s="332" customFormat="1" ht="20.25"/>
    <row r="134" s="332" customFormat="1" ht="20.25"/>
    <row r="135" s="332" customFormat="1" ht="20.25"/>
    <row r="136" s="332" customFormat="1" ht="20.25"/>
    <row r="137" s="332" customFormat="1" ht="20.25"/>
    <row r="138" s="332" customFormat="1" ht="20.25"/>
    <row r="139" s="332" customFormat="1" ht="20.25"/>
    <row r="140" s="332" customFormat="1" ht="20.25"/>
    <row r="141" s="332" customFormat="1" ht="20.25"/>
    <row r="142" s="332" customFormat="1" ht="20.25"/>
    <row r="143" s="332" customFormat="1" ht="20.25"/>
    <row r="144" s="332" customFormat="1" ht="20.25"/>
    <row r="145" s="332" customFormat="1" ht="20.25"/>
    <row r="146" s="332" customFormat="1" ht="20.25"/>
    <row r="147" s="332" customFormat="1" ht="20.25"/>
  </sheetData>
  <sheetProtection/>
  <mergeCells count="6">
    <mergeCell ref="F19:I19"/>
    <mergeCell ref="A20:I20"/>
    <mergeCell ref="A1:I1"/>
    <mergeCell ref="A3:I3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H125"/>
  <sheetViews>
    <sheetView tabSelected="1" zoomScale="80" zoomScaleNormal="80" zoomScaleSheetLayoutView="90" zoomScalePageLayoutView="0" workbookViewId="0" topLeftCell="A34">
      <selection activeCell="A48" sqref="A48:IV48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8515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2" ht="22.5">
      <c r="F2" s="275" t="s">
        <v>276</v>
      </c>
    </row>
    <row r="4" spans="1:6" ht="22.5">
      <c r="A4" s="523" t="s">
        <v>0</v>
      </c>
      <c r="B4" s="523"/>
      <c r="C4" s="523"/>
      <c r="D4" s="523"/>
      <c r="E4" s="523"/>
      <c r="F4" s="523"/>
    </row>
    <row r="5" spans="1:6" ht="22.5">
      <c r="A5" s="523" t="s">
        <v>409</v>
      </c>
      <c r="B5" s="523"/>
      <c r="C5" s="523"/>
      <c r="D5" s="523"/>
      <c r="E5" s="523"/>
      <c r="F5" s="523"/>
    </row>
    <row r="6" spans="1:6" ht="22.5">
      <c r="A6" s="523" t="s">
        <v>182</v>
      </c>
      <c r="B6" s="523"/>
      <c r="C6" s="523"/>
      <c r="D6" s="523"/>
      <c r="E6" s="523"/>
      <c r="F6" s="523"/>
    </row>
    <row r="7" spans="1:6" ht="22.5">
      <c r="A7" s="274"/>
      <c r="B7" s="274"/>
      <c r="C7" s="274"/>
      <c r="D7" s="274"/>
      <c r="E7" s="274"/>
      <c r="F7" s="274"/>
    </row>
    <row r="8" spans="1:6" s="2" customFormat="1" ht="20.25">
      <c r="A8" s="333" t="s">
        <v>253</v>
      </c>
      <c r="B8" s="333" t="s">
        <v>2</v>
      </c>
      <c r="C8" s="333" t="s">
        <v>4</v>
      </c>
      <c r="D8" s="333" t="s">
        <v>45</v>
      </c>
      <c r="E8" s="333" t="s">
        <v>4</v>
      </c>
      <c r="F8" s="521" t="s">
        <v>278</v>
      </c>
    </row>
    <row r="9" spans="1:6" s="2" customFormat="1" ht="20.25">
      <c r="A9" s="334"/>
      <c r="B9" s="335" t="s">
        <v>3</v>
      </c>
      <c r="C9" s="335" t="s">
        <v>5</v>
      </c>
      <c r="D9" s="335" t="s">
        <v>15</v>
      </c>
      <c r="E9" s="335" t="s">
        <v>6</v>
      </c>
      <c r="F9" s="522"/>
    </row>
    <row r="10" spans="1:6" s="273" customFormat="1" ht="20.25">
      <c r="A10" s="276" t="s">
        <v>46</v>
      </c>
      <c r="B10" s="277"/>
      <c r="C10" s="277"/>
      <c r="D10" s="277"/>
      <c r="E10" s="277"/>
      <c r="F10" s="277"/>
    </row>
    <row r="11" spans="1:6" s="273" customFormat="1" ht="20.25">
      <c r="A11" s="278" t="s">
        <v>246</v>
      </c>
      <c r="B11" s="279">
        <v>9</v>
      </c>
      <c r="C11" s="280">
        <f>B11*100/B116</f>
        <v>19.148936170212767</v>
      </c>
      <c r="D11" s="281">
        <f>'ยุทธศาสตร์ 1'!D105</f>
        <v>1800000</v>
      </c>
      <c r="E11" s="282">
        <f>D11*100/D116</f>
        <v>4.8</v>
      </c>
      <c r="F11" s="279" t="s">
        <v>36</v>
      </c>
    </row>
    <row r="12" spans="1:6" s="273" customFormat="1" ht="20.25">
      <c r="A12" s="278"/>
      <c r="B12" s="279"/>
      <c r="C12" s="280"/>
      <c r="D12" s="281"/>
      <c r="E12" s="282"/>
      <c r="F12" s="279"/>
    </row>
    <row r="13" spans="1:6" s="273" customFormat="1" ht="20.25">
      <c r="A13" s="278" t="s">
        <v>245</v>
      </c>
      <c r="B13" s="279">
        <v>1</v>
      </c>
      <c r="C13" s="280">
        <f>B13*100/B116</f>
        <v>2.127659574468085</v>
      </c>
      <c r="D13" s="283">
        <f>'ยุทธศาสตร์ 1'!D122</f>
        <v>200000</v>
      </c>
      <c r="E13" s="282">
        <f>D13*100/D116</f>
        <v>0.5333333333333333</v>
      </c>
      <c r="F13" s="279" t="s">
        <v>36</v>
      </c>
    </row>
    <row r="14" spans="1:6" s="273" customFormat="1" ht="20.25">
      <c r="A14" s="284"/>
      <c r="B14" s="285"/>
      <c r="C14" s="286"/>
      <c r="D14" s="287"/>
      <c r="E14" s="288"/>
      <c r="F14" s="286"/>
    </row>
    <row r="15" spans="1:6" s="293" customFormat="1" ht="21" thickBot="1">
      <c r="A15" s="307" t="s">
        <v>8</v>
      </c>
      <c r="B15" s="289">
        <f>SUM(B11:B14)</f>
        <v>10</v>
      </c>
      <c r="C15" s="290">
        <f>SUM(C11:C13)</f>
        <v>21.276595744680854</v>
      </c>
      <c r="D15" s="291">
        <f>SUM(D11:D14)</f>
        <v>2000000</v>
      </c>
      <c r="E15" s="290">
        <f>SUM(E11:E14)</f>
        <v>5.333333333333333</v>
      </c>
      <c r="F15" s="292"/>
    </row>
    <row r="16" spans="1:6" s="2" customFormat="1" ht="21" thickTop="1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400">
        <v>5</v>
      </c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6"/>
      <c r="B26" s="3"/>
      <c r="C26" s="3"/>
      <c r="D26" s="4"/>
      <c r="E26" s="3"/>
      <c r="F26" s="275" t="s">
        <v>276</v>
      </c>
    </row>
    <row r="27" spans="1:5" s="2" customFormat="1" ht="20.25">
      <c r="A27" s="6"/>
      <c r="B27" s="3"/>
      <c r="C27" s="3"/>
      <c r="D27" s="4"/>
      <c r="E27" s="3"/>
    </row>
    <row r="28" spans="1:6" s="294" customFormat="1" ht="22.5">
      <c r="A28" s="523" t="s">
        <v>0</v>
      </c>
      <c r="B28" s="523"/>
      <c r="C28" s="523"/>
      <c r="D28" s="523"/>
      <c r="E28" s="523"/>
      <c r="F28" s="523"/>
    </row>
    <row r="29" spans="1:6" s="294" customFormat="1" ht="22.5">
      <c r="A29" s="523" t="s">
        <v>409</v>
      </c>
      <c r="B29" s="523"/>
      <c r="C29" s="523"/>
      <c r="D29" s="523"/>
      <c r="E29" s="523"/>
      <c r="F29" s="523"/>
    </row>
    <row r="30" spans="1:6" s="294" customFormat="1" ht="22.5">
      <c r="A30" s="523" t="s">
        <v>182</v>
      </c>
      <c r="B30" s="523"/>
      <c r="C30" s="523"/>
      <c r="D30" s="523"/>
      <c r="E30" s="523"/>
      <c r="F30" s="523"/>
    </row>
    <row r="31" spans="1:6" s="273" customFormat="1" ht="20.25">
      <c r="A31" s="295"/>
      <c r="B31" s="296"/>
      <c r="C31" s="296"/>
      <c r="D31" s="297"/>
      <c r="E31" s="296"/>
      <c r="F31" s="298"/>
    </row>
    <row r="32" spans="1:6" s="311" customFormat="1" ht="20.25">
      <c r="A32" s="333" t="s">
        <v>253</v>
      </c>
      <c r="B32" s="333" t="s">
        <v>2</v>
      </c>
      <c r="C32" s="333" t="s">
        <v>4</v>
      </c>
      <c r="D32" s="333" t="s">
        <v>45</v>
      </c>
      <c r="E32" s="333" t="s">
        <v>4</v>
      </c>
      <c r="F32" s="521" t="s">
        <v>278</v>
      </c>
    </row>
    <row r="33" spans="1:6" s="312" customFormat="1" ht="20.25">
      <c r="A33" s="335"/>
      <c r="B33" s="335" t="s">
        <v>3</v>
      </c>
      <c r="C33" s="335" t="s">
        <v>5</v>
      </c>
      <c r="D33" s="335" t="s">
        <v>15</v>
      </c>
      <c r="E33" s="335" t="s">
        <v>6</v>
      </c>
      <c r="F33" s="522"/>
    </row>
    <row r="34" spans="1:6" s="294" customFormat="1" ht="22.5">
      <c r="A34" s="299" t="s">
        <v>51</v>
      </c>
      <c r="B34" s="300"/>
      <c r="C34" s="300"/>
      <c r="D34" s="300"/>
      <c r="E34" s="300"/>
      <c r="F34" s="300"/>
    </row>
    <row r="35" spans="1:6" s="294" customFormat="1" ht="22.5">
      <c r="A35" s="300" t="s">
        <v>309</v>
      </c>
      <c r="B35" s="301">
        <v>0</v>
      </c>
      <c r="C35" s="280">
        <f>B35*100/B116</f>
        <v>0</v>
      </c>
      <c r="D35" s="302">
        <v>0</v>
      </c>
      <c r="E35" s="282">
        <f>D35*100/D116</f>
        <v>0</v>
      </c>
      <c r="F35" s="279" t="s">
        <v>36</v>
      </c>
    </row>
    <row r="36" spans="1:6" s="294" customFormat="1" ht="22.5">
      <c r="A36" s="300"/>
      <c r="B36" s="300"/>
      <c r="C36" s="303"/>
      <c r="D36" s="304"/>
      <c r="E36" s="300"/>
      <c r="F36" s="300"/>
    </row>
    <row r="37" spans="1:6" s="294" customFormat="1" ht="22.5">
      <c r="A37" s="300"/>
      <c r="B37" s="173"/>
      <c r="C37" s="305"/>
      <c r="D37" s="306"/>
      <c r="E37" s="173"/>
      <c r="F37" s="173"/>
    </row>
    <row r="38" spans="1:6" s="310" customFormat="1" ht="23.25" thickBot="1">
      <c r="A38" s="307" t="s">
        <v>8</v>
      </c>
      <c r="B38" s="307">
        <f>SUM(B35:B37)</f>
        <v>0</v>
      </c>
      <c r="C38" s="308">
        <f>SUM(C35:C37)</f>
        <v>0</v>
      </c>
      <c r="D38" s="309">
        <f>SUM(D35:D37)</f>
        <v>0</v>
      </c>
      <c r="E38" s="308">
        <f>SUM(E35:E37)</f>
        <v>0</v>
      </c>
      <c r="F38" s="292"/>
    </row>
    <row r="39" spans="1:6" ht="23.25" thickTop="1">
      <c r="A39" s="8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5"/>
    </row>
    <row r="44" spans="1:6" ht="22.5">
      <c r="A44" s="6"/>
      <c r="B44" s="3"/>
      <c r="C44" s="3"/>
      <c r="D44" s="4"/>
      <c r="E44" s="3"/>
      <c r="F44" s="5"/>
    </row>
    <row r="45" spans="1:6" ht="22.5">
      <c r="A45" s="6"/>
      <c r="B45" s="3"/>
      <c r="C45" s="3"/>
      <c r="D45" s="4"/>
      <c r="E45" s="3"/>
      <c r="F45" s="5"/>
    </row>
    <row r="46" spans="1:6" ht="22.5">
      <c r="A46" s="6"/>
      <c r="B46" s="3"/>
      <c r="C46" s="3"/>
      <c r="D46" s="4"/>
      <c r="E46" s="3"/>
      <c r="F46" s="5"/>
    </row>
    <row r="47" spans="1:6" ht="22.5">
      <c r="A47" s="6"/>
      <c r="B47" s="3"/>
      <c r="C47" s="3"/>
      <c r="D47" s="4"/>
      <c r="E47" s="3"/>
      <c r="F47" s="400">
        <v>6</v>
      </c>
    </row>
    <row r="48" spans="1:6" ht="22.5">
      <c r="A48" s="6"/>
      <c r="B48" s="3"/>
      <c r="C48" s="3"/>
      <c r="D48" s="4"/>
      <c r="E48" s="3"/>
      <c r="F48" s="16"/>
    </row>
    <row r="49" spans="1:6" ht="22.5">
      <c r="A49" s="6"/>
      <c r="B49" s="3"/>
      <c r="C49" s="3"/>
      <c r="D49" s="4"/>
      <c r="F49" s="275" t="s">
        <v>276</v>
      </c>
    </row>
    <row r="50" spans="1:6" s="294" customFormat="1" ht="22.5">
      <c r="A50" s="523" t="s">
        <v>0</v>
      </c>
      <c r="B50" s="523"/>
      <c r="C50" s="523"/>
      <c r="D50" s="523"/>
      <c r="E50" s="523"/>
      <c r="F50" s="523"/>
    </row>
    <row r="51" spans="1:6" s="294" customFormat="1" ht="22.5">
      <c r="A51" s="523" t="s">
        <v>409</v>
      </c>
      <c r="B51" s="523"/>
      <c r="C51" s="523"/>
      <c r="D51" s="523"/>
      <c r="E51" s="523"/>
      <c r="F51" s="523"/>
    </row>
    <row r="52" spans="1:6" s="294" customFormat="1" ht="22.5">
      <c r="A52" s="523" t="s">
        <v>182</v>
      </c>
      <c r="B52" s="523"/>
      <c r="C52" s="523"/>
      <c r="D52" s="523"/>
      <c r="E52" s="523"/>
      <c r="F52" s="523"/>
    </row>
    <row r="53" spans="1:6" ht="22.5">
      <c r="A53" s="333" t="s">
        <v>253</v>
      </c>
      <c r="B53" s="333" t="s">
        <v>2</v>
      </c>
      <c r="C53" s="333" t="s">
        <v>4</v>
      </c>
      <c r="D53" s="333" t="s">
        <v>45</v>
      </c>
      <c r="E53" s="333" t="s">
        <v>4</v>
      </c>
      <c r="F53" s="521" t="s">
        <v>278</v>
      </c>
    </row>
    <row r="54" spans="1:6" s="313" customFormat="1" ht="22.5">
      <c r="A54" s="335"/>
      <c r="B54" s="335" t="s">
        <v>3</v>
      </c>
      <c r="C54" s="335" t="s">
        <v>5</v>
      </c>
      <c r="D54" s="335" t="s">
        <v>15</v>
      </c>
      <c r="E54" s="335" t="s">
        <v>6</v>
      </c>
      <c r="F54" s="522"/>
    </row>
    <row r="55" spans="1:6" s="294" customFormat="1" ht="22.5">
      <c r="A55" s="299" t="s">
        <v>53</v>
      </c>
      <c r="B55" s="300"/>
      <c r="C55" s="300"/>
      <c r="D55" s="300"/>
      <c r="E55" s="300"/>
      <c r="F55" s="279"/>
    </row>
    <row r="56" spans="1:6" s="294" customFormat="1" ht="22.5">
      <c r="A56" s="300" t="s">
        <v>248</v>
      </c>
      <c r="B56" s="301">
        <v>2</v>
      </c>
      <c r="C56" s="280">
        <f>B56*100/B116</f>
        <v>4.25531914893617</v>
      </c>
      <c r="D56" s="147">
        <f>3!D13</f>
        <v>30000</v>
      </c>
      <c r="E56" s="282">
        <f>D56*100/D116</f>
        <v>0.08</v>
      </c>
      <c r="F56" s="279" t="s">
        <v>36</v>
      </c>
    </row>
    <row r="57" spans="1:6" s="294" customFormat="1" ht="22.5">
      <c r="A57" s="300"/>
      <c r="B57" s="300"/>
      <c r="C57" s="303"/>
      <c r="D57" s="147"/>
      <c r="E57" s="300"/>
      <c r="F57" s="300"/>
    </row>
    <row r="58" spans="1:6" s="294" customFormat="1" ht="22.5">
      <c r="A58" s="303" t="s">
        <v>288</v>
      </c>
      <c r="B58" s="279">
        <v>4</v>
      </c>
      <c r="C58" s="280">
        <f>B58*100/B116</f>
        <v>8.51063829787234</v>
      </c>
      <c r="D58" s="147">
        <f>3!D45</f>
        <v>1695000</v>
      </c>
      <c r="E58" s="282">
        <f>D58*100/D116</f>
        <v>4.52</v>
      </c>
      <c r="F58" s="279" t="s">
        <v>36</v>
      </c>
    </row>
    <row r="59" spans="1:6" s="294" customFormat="1" ht="22.5">
      <c r="A59" s="303"/>
      <c r="B59" s="279"/>
      <c r="C59" s="280"/>
      <c r="D59" s="146"/>
      <c r="E59" s="279"/>
      <c r="F59" s="279"/>
    </row>
    <row r="60" spans="1:6" s="294" customFormat="1" ht="22.5">
      <c r="A60" s="314" t="s">
        <v>265</v>
      </c>
      <c r="B60" s="279">
        <v>0</v>
      </c>
      <c r="C60" s="280">
        <f>B60*100/B116</f>
        <v>0</v>
      </c>
      <c r="D60" s="146">
        <v>0</v>
      </c>
      <c r="E60" s="282">
        <f>D60*100/D116</f>
        <v>0</v>
      </c>
      <c r="F60" s="279" t="s">
        <v>36</v>
      </c>
    </row>
    <row r="61" spans="1:6" s="294" customFormat="1" ht="22.5">
      <c r="A61" s="303"/>
      <c r="B61" s="279"/>
      <c r="C61" s="279"/>
      <c r="D61" s="146"/>
      <c r="E61" s="279"/>
      <c r="F61" s="301"/>
    </row>
    <row r="62" spans="1:6" s="294" customFormat="1" ht="22.5">
      <c r="A62" s="303" t="s">
        <v>287</v>
      </c>
      <c r="B62" s="279">
        <v>2</v>
      </c>
      <c r="C62" s="280">
        <f>B62*100/B116</f>
        <v>4.25531914893617</v>
      </c>
      <c r="D62" s="146">
        <f>3!D66</f>
        <v>20000</v>
      </c>
      <c r="E62" s="282">
        <f>D62*100/D116</f>
        <v>0.05333333333333334</v>
      </c>
      <c r="F62" s="279" t="s">
        <v>36</v>
      </c>
    </row>
    <row r="63" spans="1:6" s="294" customFormat="1" ht="22.5">
      <c r="A63" s="305"/>
      <c r="B63" s="315"/>
      <c r="C63" s="279"/>
      <c r="D63" s="146"/>
      <c r="E63" s="315"/>
      <c r="F63" s="301"/>
    </row>
    <row r="64" spans="1:6" s="294" customFormat="1" ht="22.5">
      <c r="A64" s="303" t="s">
        <v>292</v>
      </c>
      <c r="B64" s="315">
        <v>3</v>
      </c>
      <c r="C64" s="280">
        <f>B64*100/B116</f>
        <v>6.382978723404255</v>
      </c>
      <c r="D64" s="147">
        <f>3!D99</f>
        <v>370000</v>
      </c>
      <c r="E64" s="316">
        <f>D64*100/D116</f>
        <v>0.9866666666666667</v>
      </c>
      <c r="F64" s="279" t="s">
        <v>36</v>
      </c>
    </row>
    <row r="65" spans="1:6" s="294" customFormat="1" ht="22.5">
      <c r="A65" s="305"/>
      <c r="B65" s="315"/>
      <c r="C65" s="315"/>
      <c r="D65" s="317"/>
      <c r="E65" s="315"/>
      <c r="F65" s="173"/>
    </row>
    <row r="66" spans="1:6" s="294" customFormat="1" ht="22.5">
      <c r="A66" s="303" t="s">
        <v>286</v>
      </c>
      <c r="B66" s="315">
        <v>15</v>
      </c>
      <c r="C66" s="280">
        <f>B66*100/B116</f>
        <v>31.914893617021278</v>
      </c>
      <c r="D66" s="147">
        <f>3!D157</f>
        <v>3500000</v>
      </c>
      <c r="E66" s="316">
        <f>D66*100/D116</f>
        <v>9.333333333333334</v>
      </c>
      <c r="F66" s="279" t="s">
        <v>36</v>
      </c>
    </row>
    <row r="67" spans="1:6" s="294" customFormat="1" ht="22.5">
      <c r="A67" s="305"/>
      <c r="B67" s="315"/>
      <c r="C67" s="315"/>
      <c r="D67" s="317"/>
      <c r="E67" s="318"/>
      <c r="F67" s="173"/>
    </row>
    <row r="68" spans="1:6" s="294" customFormat="1" ht="22.5">
      <c r="A68" s="303" t="s">
        <v>305</v>
      </c>
      <c r="B68" s="315">
        <v>1</v>
      </c>
      <c r="C68" s="280">
        <f>B68*100/B116</f>
        <v>2.127659574468085</v>
      </c>
      <c r="D68" s="147">
        <f>3!D183</f>
        <v>12423500</v>
      </c>
      <c r="E68" s="316">
        <f>D68*100/D116</f>
        <v>33.129333333333335</v>
      </c>
      <c r="F68" s="279" t="s">
        <v>36</v>
      </c>
    </row>
    <row r="69" spans="1:6" s="294" customFormat="1" ht="22.5">
      <c r="A69" s="305"/>
      <c r="B69" s="315"/>
      <c r="C69" s="285"/>
      <c r="D69" s="319"/>
      <c r="E69" s="315"/>
      <c r="F69" s="173"/>
    </row>
    <row r="70" spans="1:6" s="321" customFormat="1" ht="23.25" thickBot="1">
      <c r="A70" s="307" t="s">
        <v>8</v>
      </c>
      <c r="B70" s="307">
        <f>SUM(B56:B68)</f>
        <v>27</v>
      </c>
      <c r="C70" s="308">
        <f>SUM(C56:C68)</f>
        <v>57.4468085106383</v>
      </c>
      <c r="D70" s="320">
        <f>SUM(D56+D58+D60+D62+D64+D66+D68)</f>
        <v>18038500</v>
      </c>
      <c r="E70" s="308">
        <f>SUM(E56:E68)</f>
        <v>48.102666666666664</v>
      </c>
      <c r="F70" s="307"/>
    </row>
    <row r="71" spans="1:6" ht="23.25" thickTop="1">
      <c r="A71" s="114"/>
      <c r="B71" s="45"/>
      <c r="C71" s="115"/>
      <c r="D71" s="138"/>
      <c r="E71" s="115"/>
      <c r="F71" s="172">
        <v>7</v>
      </c>
    </row>
    <row r="72" spans="1:6" ht="22.5">
      <c r="A72" s="114"/>
      <c r="B72" s="45"/>
      <c r="C72" s="115"/>
      <c r="D72" s="138"/>
      <c r="E72" s="115"/>
      <c r="F72" s="172"/>
    </row>
    <row r="73" spans="1:6" s="18" customFormat="1" ht="22.5" customHeight="1">
      <c r="A73" s="114"/>
      <c r="B73" s="45"/>
      <c r="C73" s="115"/>
      <c r="D73" s="116"/>
      <c r="E73" s="115"/>
      <c r="F73" s="275" t="s">
        <v>276</v>
      </c>
    </row>
    <row r="74" spans="1:5" s="18" customFormat="1" ht="22.5">
      <c r="A74" s="114"/>
      <c r="B74" s="45"/>
      <c r="C74" s="115"/>
      <c r="D74" s="116"/>
      <c r="E74" s="115"/>
    </row>
    <row r="75" spans="1:6" s="294" customFormat="1" ht="22.5">
      <c r="A75" s="523" t="s">
        <v>0</v>
      </c>
      <c r="B75" s="523"/>
      <c r="C75" s="523"/>
      <c r="D75" s="523"/>
      <c r="E75" s="523"/>
      <c r="F75" s="523"/>
    </row>
    <row r="76" spans="1:6" s="294" customFormat="1" ht="22.5">
      <c r="A76" s="523" t="s">
        <v>409</v>
      </c>
      <c r="B76" s="523"/>
      <c r="C76" s="523"/>
      <c r="D76" s="523"/>
      <c r="E76" s="523"/>
      <c r="F76" s="523"/>
    </row>
    <row r="77" spans="1:6" s="294" customFormat="1" ht="22.5">
      <c r="A77" s="523" t="s">
        <v>182</v>
      </c>
      <c r="B77" s="523"/>
      <c r="C77" s="523"/>
      <c r="D77" s="523"/>
      <c r="E77" s="523"/>
      <c r="F77" s="523"/>
    </row>
    <row r="78" spans="1:6" s="18" customFormat="1" ht="22.5">
      <c r="A78" s="13"/>
      <c r="B78" s="14"/>
      <c r="C78" s="14"/>
      <c r="D78" s="15"/>
      <c r="E78" s="14"/>
      <c r="F78" s="16"/>
    </row>
    <row r="79" spans="1:6" ht="22.5">
      <c r="A79" s="333" t="s">
        <v>253</v>
      </c>
      <c r="B79" s="333" t="s">
        <v>2</v>
      </c>
      <c r="C79" s="333" t="s">
        <v>4</v>
      </c>
      <c r="D79" s="333" t="s">
        <v>45</v>
      </c>
      <c r="E79" s="333" t="s">
        <v>4</v>
      </c>
      <c r="F79" s="521" t="s">
        <v>278</v>
      </c>
    </row>
    <row r="80" spans="1:6" s="313" customFormat="1" ht="22.5">
      <c r="A80" s="335"/>
      <c r="B80" s="335" t="s">
        <v>3</v>
      </c>
      <c r="C80" s="335" t="s">
        <v>5</v>
      </c>
      <c r="D80" s="335" t="s">
        <v>15</v>
      </c>
      <c r="E80" s="335" t="s">
        <v>6</v>
      </c>
      <c r="F80" s="522"/>
    </row>
    <row r="81" spans="1:6" s="294" customFormat="1" ht="22.5">
      <c r="A81" s="299" t="s">
        <v>60</v>
      </c>
      <c r="B81" s="300"/>
      <c r="C81" s="322"/>
      <c r="D81" s="300"/>
      <c r="E81" s="300"/>
      <c r="F81" s="300"/>
    </row>
    <row r="82" spans="1:6" s="294" customFormat="1" ht="22.5">
      <c r="A82" s="300" t="s">
        <v>261</v>
      </c>
      <c r="B82" s="301">
        <v>2</v>
      </c>
      <c r="C82" s="280">
        <f>B82*100/B116</f>
        <v>4.25531914893617</v>
      </c>
      <c r="D82" s="302">
        <f>4!D11</f>
        <v>10000</v>
      </c>
      <c r="E82" s="282">
        <f>D82*100/D116</f>
        <v>0.02666666666666667</v>
      </c>
      <c r="F82" s="279" t="s">
        <v>36</v>
      </c>
    </row>
    <row r="83" spans="1:6" s="294" customFormat="1" ht="22.5">
      <c r="A83" s="300"/>
      <c r="B83" s="300"/>
      <c r="C83" s="303"/>
      <c r="D83" s="304"/>
      <c r="E83" s="300"/>
      <c r="F83" s="300"/>
    </row>
    <row r="84" spans="1:6" s="294" customFormat="1" ht="22.5">
      <c r="A84" s="300"/>
      <c r="B84" s="173"/>
      <c r="C84" s="305"/>
      <c r="D84" s="306"/>
      <c r="E84" s="173"/>
      <c r="F84" s="173"/>
    </row>
    <row r="85" spans="1:6" s="321" customFormat="1" ht="23.25" thickBot="1">
      <c r="A85" s="307" t="s">
        <v>8</v>
      </c>
      <c r="B85" s="307">
        <f>SUM(B82:B84)</f>
        <v>2</v>
      </c>
      <c r="C85" s="308">
        <f>SUM(C82:C84)</f>
        <v>4.25531914893617</v>
      </c>
      <c r="D85" s="309">
        <f>SUM(D82:D84)</f>
        <v>10000</v>
      </c>
      <c r="E85" s="308">
        <f>SUM(E82:E84)</f>
        <v>0.02666666666666667</v>
      </c>
      <c r="F85" s="292"/>
    </row>
    <row r="86" spans="1:6" ht="23.25" thickTop="1">
      <c r="A86" s="8"/>
      <c r="B86" s="3"/>
      <c r="C86" s="3"/>
      <c r="D86" s="4"/>
      <c r="E86" s="3"/>
      <c r="F86" s="5"/>
    </row>
    <row r="87" spans="1:6" ht="22.5">
      <c r="A87" s="6"/>
      <c r="B87" s="3"/>
      <c r="C87" s="3"/>
      <c r="D87" s="4"/>
      <c r="E87" s="3"/>
      <c r="F87" s="5"/>
    </row>
    <row r="88" spans="1:6" ht="22.5">
      <c r="A88" s="6"/>
      <c r="B88" s="3"/>
      <c r="C88" s="3"/>
      <c r="D88" s="4"/>
      <c r="E88" s="3"/>
      <c r="F88" s="5"/>
    </row>
    <row r="89" spans="1:6" ht="22.5">
      <c r="A89" s="6"/>
      <c r="B89" s="3"/>
      <c r="C89" s="3"/>
      <c r="D89" s="4"/>
      <c r="E89" s="3"/>
      <c r="F89" s="5"/>
    </row>
    <row r="90" spans="1:6" ht="22.5">
      <c r="A90" s="6"/>
      <c r="B90" s="3"/>
      <c r="C90" s="3"/>
      <c r="D90" s="4"/>
      <c r="E90" s="3"/>
      <c r="F90" s="5"/>
    </row>
    <row r="91" spans="1:6" ht="22.5">
      <c r="A91" s="6"/>
      <c r="B91" s="3"/>
      <c r="C91" s="3"/>
      <c r="D91" s="4"/>
      <c r="E91" s="3"/>
      <c r="F91" s="5"/>
    </row>
    <row r="92" spans="1:6" ht="22.5">
      <c r="A92" s="6"/>
      <c r="B92" s="3"/>
      <c r="C92" s="3"/>
      <c r="D92" s="4"/>
      <c r="E92" s="3"/>
      <c r="F92" s="5"/>
    </row>
    <row r="93" spans="1:6" ht="22.5">
      <c r="A93" s="6"/>
      <c r="B93" s="3"/>
      <c r="C93" s="3"/>
      <c r="D93" s="4"/>
      <c r="E93" s="3"/>
      <c r="F93" s="5"/>
    </row>
    <row r="94" spans="1:6" ht="22.5">
      <c r="A94" s="6"/>
      <c r="B94" s="3"/>
      <c r="C94" s="3"/>
      <c r="D94" s="4"/>
      <c r="E94" s="3"/>
      <c r="F94" s="48">
        <v>8</v>
      </c>
    </row>
    <row r="95" spans="1:6" ht="22.5">
      <c r="A95" s="6"/>
      <c r="B95" s="3"/>
      <c r="C95" s="3"/>
      <c r="D95" s="4"/>
      <c r="E95" s="3"/>
      <c r="F95" s="48"/>
    </row>
    <row r="96" spans="1:6" ht="22.5">
      <c r="A96" s="6"/>
      <c r="B96" s="3"/>
      <c r="C96" s="3"/>
      <c r="D96" s="4"/>
      <c r="F96" s="275" t="s">
        <v>276</v>
      </c>
    </row>
    <row r="97" spans="1:6" s="294" customFormat="1" ht="22.5">
      <c r="A97" s="523" t="s">
        <v>279</v>
      </c>
      <c r="B97" s="523"/>
      <c r="C97" s="523"/>
      <c r="D97" s="523"/>
      <c r="E97" s="523"/>
      <c r="F97" s="523"/>
    </row>
    <row r="98" spans="1:6" s="294" customFormat="1" ht="22.5">
      <c r="A98" s="523" t="s">
        <v>409</v>
      </c>
      <c r="B98" s="523"/>
      <c r="C98" s="523"/>
      <c r="D98" s="523"/>
      <c r="E98" s="523"/>
      <c r="F98" s="523"/>
    </row>
    <row r="99" spans="1:6" s="294" customFormat="1" ht="22.5">
      <c r="A99" s="523" t="s">
        <v>182</v>
      </c>
      <c r="B99" s="523"/>
      <c r="C99" s="523"/>
      <c r="D99" s="523"/>
      <c r="E99" s="523"/>
      <c r="F99" s="523"/>
    </row>
    <row r="100" spans="1:6" ht="22.5">
      <c r="A100" s="333" t="s">
        <v>253</v>
      </c>
      <c r="B100" s="333" t="s">
        <v>2</v>
      </c>
      <c r="C100" s="333" t="s">
        <v>4</v>
      </c>
      <c r="D100" s="333" t="s">
        <v>45</v>
      </c>
      <c r="E100" s="333" t="s">
        <v>4</v>
      </c>
      <c r="F100" s="521" t="s">
        <v>278</v>
      </c>
    </row>
    <row r="101" spans="1:6" s="313" customFormat="1" ht="22.5">
      <c r="A101" s="335"/>
      <c r="B101" s="335" t="s">
        <v>3</v>
      </c>
      <c r="C101" s="335" t="s">
        <v>5</v>
      </c>
      <c r="D101" s="335" t="s">
        <v>15</v>
      </c>
      <c r="E101" s="335" t="s">
        <v>6</v>
      </c>
      <c r="F101" s="522"/>
    </row>
    <row r="102" spans="1:6" s="294" customFormat="1" ht="22.5">
      <c r="A102" s="299" t="s">
        <v>61</v>
      </c>
      <c r="B102" s="300"/>
      <c r="C102" s="301"/>
      <c r="D102" s="300"/>
      <c r="E102" s="300"/>
      <c r="F102" s="300"/>
    </row>
    <row r="103" spans="1:6" s="294" customFormat="1" ht="22.5">
      <c r="A103" s="300" t="s">
        <v>247</v>
      </c>
      <c r="B103" s="301">
        <v>6</v>
      </c>
      <c r="C103" s="280">
        <f>B103*100/B116</f>
        <v>12.76595744680851</v>
      </c>
      <c r="D103" s="302">
        <f>'5.1'!D75</f>
        <v>17331000</v>
      </c>
      <c r="E103" s="282">
        <f>D103*100/D116</f>
        <v>46.216</v>
      </c>
      <c r="F103" s="279" t="s">
        <v>36</v>
      </c>
    </row>
    <row r="104" spans="1:6" s="294" customFormat="1" ht="22.5">
      <c r="A104" s="300"/>
      <c r="B104" s="300"/>
      <c r="C104" s="279"/>
      <c r="D104" s="304"/>
      <c r="E104" s="300"/>
      <c r="F104" s="300"/>
    </row>
    <row r="105" spans="1:8" s="294" customFormat="1" ht="22.5">
      <c r="A105" s="300" t="s">
        <v>303</v>
      </c>
      <c r="B105" s="301">
        <v>2</v>
      </c>
      <c r="C105" s="280">
        <f>B105*100/B116</f>
        <v>4.25531914893617</v>
      </c>
      <c r="D105" s="302">
        <f>'5.2และ5.3 '!D10</f>
        <v>20000</v>
      </c>
      <c r="E105" s="282">
        <f>D105*100/D116</f>
        <v>0.05333333333333334</v>
      </c>
      <c r="F105" s="279" t="s">
        <v>36</v>
      </c>
      <c r="H105" s="323"/>
    </row>
    <row r="106" spans="1:6" s="294" customFormat="1" ht="22.5">
      <c r="A106" s="300"/>
      <c r="B106" s="300"/>
      <c r="C106" s="279"/>
      <c r="D106" s="324"/>
      <c r="E106" s="301"/>
      <c r="F106" s="301"/>
    </row>
    <row r="107" spans="1:6" s="294" customFormat="1" ht="22.5">
      <c r="A107" s="300" t="s">
        <v>304</v>
      </c>
      <c r="B107" s="300"/>
      <c r="C107" s="279"/>
      <c r="D107" s="304"/>
      <c r="E107" s="282"/>
      <c r="F107" s="300"/>
    </row>
    <row r="108" spans="1:6" s="294" customFormat="1" ht="22.5">
      <c r="A108" s="300" t="s">
        <v>274</v>
      </c>
      <c r="B108" s="300"/>
      <c r="C108" s="282"/>
      <c r="D108" s="304">
        <v>40500</v>
      </c>
      <c r="E108" s="282">
        <f>D108*100/D116</f>
        <v>0.108</v>
      </c>
      <c r="F108" s="279" t="s">
        <v>36</v>
      </c>
    </row>
    <row r="109" spans="1:6" s="294" customFormat="1" ht="22.5">
      <c r="A109" s="300" t="s">
        <v>275</v>
      </c>
      <c r="B109" s="300"/>
      <c r="C109" s="282"/>
      <c r="D109" s="304">
        <v>0</v>
      </c>
      <c r="E109" s="282">
        <f>D109*100/D116</f>
        <v>0</v>
      </c>
      <c r="F109" s="279" t="s">
        <v>36</v>
      </c>
    </row>
    <row r="110" spans="1:6" s="294" customFormat="1" ht="22.5">
      <c r="A110" s="300" t="s">
        <v>306</v>
      </c>
      <c r="B110" s="300"/>
      <c r="C110" s="282"/>
      <c r="D110" s="304">
        <f>5ครุภัณฑ์การศึกษา!D14</f>
        <v>60000</v>
      </c>
      <c r="E110" s="282">
        <f>D110*100/D116</f>
        <v>0.16</v>
      </c>
      <c r="F110" s="279" t="s">
        <v>36</v>
      </c>
    </row>
    <row r="111" spans="1:6" s="294" customFormat="1" ht="22.5">
      <c r="A111" s="300" t="s">
        <v>307</v>
      </c>
      <c r="B111" s="300"/>
      <c r="C111" s="282"/>
      <c r="D111" s="304">
        <v>0</v>
      </c>
      <c r="E111" s="282">
        <f>D111*100/D116</f>
        <v>0</v>
      </c>
      <c r="F111" s="279" t="s">
        <v>36</v>
      </c>
    </row>
    <row r="112" spans="1:6" s="294" customFormat="1" ht="22.5">
      <c r="A112" s="300" t="s">
        <v>285</v>
      </c>
      <c r="B112" s="300"/>
      <c r="C112" s="282"/>
      <c r="D112" s="304">
        <v>0</v>
      </c>
      <c r="E112" s="282">
        <f>D112*100/D116</f>
        <v>0</v>
      </c>
      <c r="F112" s="279" t="s">
        <v>36</v>
      </c>
    </row>
    <row r="113" spans="1:6" s="294" customFormat="1" ht="22.5">
      <c r="A113" s="303" t="s">
        <v>308</v>
      </c>
      <c r="B113" s="303"/>
      <c r="C113" s="282"/>
      <c r="D113" s="147">
        <v>0</v>
      </c>
      <c r="E113" s="282">
        <f>D113*100/D116</f>
        <v>0</v>
      </c>
      <c r="F113" s="279" t="s">
        <v>36</v>
      </c>
    </row>
    <row r="114" spans="1:6" s="294" customFormat="1" ht="22.5">
      <c r="A114" s="178"/>
      <c r="B114" s="178"/>
      <c r="C114" s="325"/>
      <c r="D114" s="326"/>
      <c r="E114" s="178"/>
      <c r="F114" s="178"/>
    </row>
    <row r="115" spans="1:6" s="438" customFormat="1" ht="22.5">
      <c r="A115" s="418" t="s">
        <v>8</v>
      </c>
      <c r="B115" s="434">
        <f>SUM(B103:B106)</f>
        <v>8</v>
      </c>
      <c r="C115" s="435">
        <f>SUM(C103:C106)</f>
        <v>17.02127659574468</v>
      </c>
      <c r="D115" s="436">
        <f>SUM(D103:D113)</f>
        <v>17451500</v>
      </c>
      <c r="E115" s="435">
        <f>SUM(E103:E113)</f>
        <v>46.53733333333333</v>
      </c>
      <c r="F115" s="437"/>
    </row>
    <row r="116" spans="1:6" s="433" customFormat="1" ht="23.25" thickBot="1">
      <c r="A116" s="439" t="s">
        <v>74</v>
      </c>
      <c r="B116" s="439">
        <f>SUM(B115+B85+B70+B38+B15)</f>
        <v>47</v>
      </c>
      <c r="C116" s="440">
        <f>SUM(C115+C85+C70+C38+C15)</f>
        <v>100</v>
      </c>
      <c r="D116" s="441">
        <f>SUM(D115+D85+D70+D38+D15)</f>
        <v>37500000</v>
      </c>
      <c r="E116" s="440">
        <f>SUM(E115+E85+E70+E38+E15)</f>
        <v>99.99999999999999</v>
      </c>
      <c r="F116" s="442"/>
    </row>
    <row r="117" s="104" customFormat="1" ht="23.25" thickTop="1">
      <c r="F117" s="48">
        <v>9</v>
      </c>
    </row>
    <row r="118" spans="4:6" ht="22.5">
      <c r="D118" s="148"/>
      <c r="F118" s="17"/>
    </row>
    <row r="119" ht="22.5">
      <c r="D119" s="148"/>
    </row>
    <row r="120" ht="22.5">
      <c r="D120" s="148"/>
    </row>
    <row r="123" spans="1:6" ht="22.5">
      <c r="A123" s="6"/>
      <c r="B123" s="3"/>
      <c r="C123" s="3"/>
      <c r="D123" s="4"/>
      <c r="E123" s="3"/>
      <c r="F123" s="18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</sheetData>
  <sheetProtection/>
  <mergeCells count="20">
    <mergeCell ref="A75:F75"/>
    <mergeCell ref="A76:F76"/>
    <mergeCell ref="A77:F77"/>
    <mergeCell ref="A4:F4"/>
    <mergeCell ref="A5:F5"/>
    <mergeCell ref="A6:F6"/>
    <mergeCell ref="A28:F28"/>
    <mergeCell ref="A29:F29"/>
    <mergeCell ref="A30:F30"/>
    <mergeCell ref="F8:F9"/>
    <mergeCell ref="F32:F33"/>
    <mergeCell ref="F53:F54"/>
    <mergeCell ref="F79:F80"/>
    <mergeCell ref="F100:F101"/>
    <mergeCell ref="A97:F97"/>
    <mergeCell ref="A98:F98"/>
    <mergeCell ref="A99:F99"/>
    <mergeCell ref="A50:F50"/>
    <mergeCell ref="A51:F51"/>
    <mergeCell ref="A52:F52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r:id="rId2"/>
  <rowBreaks count="4" manualBreakCount="4">
    <brk id="24" max="5" man="1"/>
    <brk id="47" max="5" man="1"/>
    <brk id="71" max="5" man="1"/>
    <brk id="9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L134"/>
  <sheetViews>
    <sheetView zoomScale="80" zoomScaleNormal="80" zoomScaleSheetLayoutView="90" workbookViewId="0" topLeftCell="A1">
      <selection activeCell="G121" sqref="G121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2.421875" style="27" customWidth="1"/>
    <col min="5" max="5" width="9.8515625" style="27" customWidth="1"/>
    <col min="6" max="6" width="9.7109375" style="27" customWidth="1"/>
    <col min="7" max="10" width="11.7109375" style="470" customWidth="1"/>
    <col min="11" max="11" width="9.140625" style="168" customWidth="1"/>
    <col min="12" max="12" width="11.8515625" style="27" customWidth="1"/>
    <col min="13" max="16384" width="9.140625" style="27" customWidth="1"/>
  </cols>
  <sheetData>
    <row r="2" spans="7:11" s="425" customFormat="1" ht="20.25" customHeight="1">
      <c r="G2" s="535"/>
      <c r="H2" s="535"/>
      <c r="I2" s="535"/>
      <c r="J2" s="469"/>
      <c r="K2" s="426"/>
    </row>
    <row r="3" spans="7:9" ht="20.25" customHeight="1">
      <c r="G3" s="530" t="s">
        <v>277</v>
      </c>
      <c r="H3" s="531"/>
      <c r="I3" s="532"/>
    </row>
    <row r="4" spans="1:10" ht="18.75">
      <c r="A4" s="536" t="s">
        <v>10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18.75">
      <c r="A5" s="536" t="s">
        <v>343</v>
      </c>
      <c r="B5" s="536"/>
      <c r="C5" s="536"/>
      <c r="D5" s="536"/>
      <c r="E5" s="536"/>
      <c r="F5" s="536"/>
      <c r="G5" s="536"/>
      <c r="H5" s="536"/>
      <c r="I5" s="536"/>
      <c r="J5" s="536"/>
    </row>
    <row r="6" spans="1:10" ht="18.75">
      <c r="A6" s="536" t="s">
        <v>1</v>
      </c>
      <c r="B6" s="536"/>
      <c r="C6" s="536"/>
      <c r="D6" s="536"/>
      <c r="E6" s="536"/>
      <c r="F6" s="536"/>
      <c r="G6" s="536"/>
      <c r="H6" s="536"/>
      <c r="I6" s="536"/>
      <c r="J6" s="536"/>
    </row>
    <row r="7" spans="1:10" ht="18.75">
      <c r="A7" s="169"/>
      <c r="B7" s="169"/>
      <c r="C7" s="169"/>
      <c r="D7" s="169"/>
      <c r="E7" s="169"/>
      <c r="F7" s="169"/>
      <c r="G7" s="471"/>
      <c r="H7" s="471"/>
      <c r="I7" s="471"/>
      <c r="J7" s="471"/>
    </row>
    <row r="8" spans="1:11" s="164" customFormat="1" ht="18.75">
      <c r="A8" s="170" t="s">
        <v>35</v>
      </c>
      <c r="B8" s="169"/>
      <c r="C8" s="169"/>
      <c r="D8" s="169"/>
      <c r="E8" s="169"/>
      <c r="F8" s="169"/>
      <c r="G8" s="471"/>
      <c r="H8" s="471"/>
      <c r="I8" s="471"/>
      <c r="J8" s="471"/>
      <c r="K8" s="168"/>
    </row>
    <row r="9" spans="1:11" s="203" customFormat="1" ht="18.75">
      <c r="A9" s="549" t="s">
        <v>423</v>
      </c>
      <c r="B9" s="549"/>
      <c r="C9" s="549"/>
      <c r="D9" s="549"/>
      <c r="E9" s="549"/>
      <c r="G9" s="472"/>
      <c r="H9" s="472"/>
      <c r="I9" s="472"/>
      <c r="J9" s="472"/>
      <c r="K9" s="169"/>
    </row>
    <row r="10" spans="1:11" s="164" customFormat="1" ht="18.75">
      <c r="A10" s="170" t="s">
        <v>425</v>
      </c>
      <c r="B10" s="169"/>
      <c r="C10" s="169"/>
      <c r="D10" s="169"/>
      <c r="E10" s="169"/>
      <c r="F10" s="169"/>
      <c r="G10" s="471"/>
      <c r="H10" s="471"/>
      <c r="I10" s="471"/>
      <c r="J10" s="471"/>
      <c r="K10" s="168"/>
    </row>
    <row r="11" spans="1:12" s="120" customFormat="1" ht="36.75" customHeight="1">
      <c r="A11" s="453" t="s">
        <v>11</v>
      </c>
      <c r="B11" s="453" t="s">
        <v>12</v>
      </c>
      <c r="C11" s="453" t="s">
        <v>13</v>
      </c>
      <c r="D11" s="453" t="s">
        <v>15</v>
      </c>
      <c r="E11" s="453" t="s">
        <v>16</v>
      </c>
      <c r="F11" s="533" t="s">
        <v>278</v>
      </c>
      <c r="G11" s="529" t="s">
        <v>427</v>
      </c>
      <c r="H11" s="529"/>
      <c r="I11" s="529"/>
      <c r="J11" s="529"/>
      <c r="K11" s="524" t="s">
        <v>414</v>
      </c>
      <c r="L11" s="527" t="s">
        <v>431</v>
      </c>
    </row>
    <row r="12" spans="1:12" s="120" customFormat="1" ht="51.75" customHeight="1">
      <c r="A12" s="467"/>
      <c r="B12" s="468"/>
      <c r="C12" s="454" t="s">
        <v>280</v>
      </c>
      <c r="D12" s="454" t="s">
        <v>269</v>
      </c>
      <c r="E12" s="454" t="s">
        <v>17</v>
      </c>
      <c r="F12" s="534"/>
      <c r="G12" s="493" t="s">
        <v>421</v>
      </c>
      <c r="H12" s="493" t="s">
        <v>428</v>
      </c>
      <c r="I12" s="493" t="s">
        <v>429</v>
      </c>
      <c r="J12" s="493" t="s">
        <v>430</v>
      </c>
      <c r="K12" s="525"/>
      <c r="L12" s="528"/>
    </row>
    <row r="13" spans="1:12" s="168" customFormat="1" ht="18.75" customHeight="1">
      <c r="A13" s="154">
        <v>1</v>
      </c>
      <c r="B13" s="537" t="s">
        <v>344</v>
      </c>
      <c r="C13" s="540" t="s">
        <v>346</v>
      </c>
      <c r="D13" s="336">
        <v>200000</v>
      </c>
      <c r="E13" s="154" t="s">
        <v>345</v>
      </c>
      <c r="F13" s="154" t="s">
        <v>101</v>
      </c>
      <c r="G13" s="473"/>
      <c r="H13" s="473"/>
      <c r="I13" s="473"/>
      <c r="J13" s="473"/>
      <c r="K13" s="154" t="s">
        <v>415</v>
      </c>
      <c r="L13" s="173"/>
    </row>
    <row r="14" spans="1:12" ht="18.75" customHeight="1">
      <c r="A14" s="35"/>
      <c r="B14" s="538"/>
      <c r="C14" s="541"/>
      <c r="D14" s="337"/>
      <c r="E14" s="35"/>
      <c r="F14" s="35"/>
      <c r="G14" s="474"/>
      <c r="H14" s="474"/>
      <c r="I14" s="474"/>
      <c r="J14" s="474"/>
      <c r="K14" s="173">
        <v>2567</v>
      </c>
      <c r="L14" s="36"/>
    </row>
    <row r="15" spans="1:12" ht="18.75" customHeight="1">
      <c r="A15" s="35"/>
      <c r="B15" s="538"/>
      <c r="C15" s="541"/>
      <c r="D15" s="337"/>
      <c r="E15" s="35"/>
      <c r="F15" s="35"/>
      <c r="G15" s="474"/>
      <c r="H15" s="474"/>
      <c r="I15" s="474"/>
      <c r="J15" s="474"/>
      <c r="K15" s="173"/>
      <c r="L15" s="36"/>
    </row>
    <row r="16" spans="1:12" ht="18.75" customHeight="1">
      <c r="A16" s="35"/>
      <c r="B16" s="538"/>
      <c r="C16" s="541"/>
      <c r="D16" s="337"/>
      <c r="E16" s="35"/>
      <c r="F16" s="35"/>
      <c r="G16" s="474"/>
      <c r="H16" s="611" t="s">
        <v>432</v>
      </c>
      <c r="I16" s="474"/>
      <c r="J16" s="474"/>
      <c r="K16" s="173"/>
      <c r="L16" s="173">
        <v>0</v>
      </c>
    </row>
    <row r="17" spans="1:12" ht="18.75" customHeight="1">
      <c r="A17" s="35"/>
      <c r="B17" s="538"/>
      <c r="C17" s="541"/>
      <c r="D17" s="337"/>
      <c r="E17" s="35"/>
      <c r="F17" s="35"/>
      <c r="G17" s="474"/>
      <c r="H17" s="474"/>
      <c r="I17" s="474"/>
      <c r="J17" s="474"/>
      <c r="K17" s="173"/>
      <c r="L17" s="36"/>
    </row>
    <row r="18" spans="1:12" ht="18.75" customHeight="1">
      <c r="A18" s="35"/>
      <c r="B18" s="538"/>
      <c r="C18" s="541"/>
      <c r="D18" s="337"/>
      <c r="E18" s="35"/>
      <c r="F18" s="35"/>
      <c r="G18" s="474"/>
      <c r="H18" s="474"/>
      <c r="I18" s="474"/>
      <c r="J18" s="474"/>
      <c r="K18" s="173"/>
      <c r="L18" s="36"/>
    </row>
    <row r="19" spans="1:12" ht="18.75" customHeight="1">
      <c r="A19" s="31"/>
      <c r="B19" s="539"/>
      <c r="C19" s="542"/>
      <c r="D19" s="250"/>
      <c r="E19" s="31"/>
      <c r="F19" s="31"/>
      <c r="G19" s="475"/>
      <c r="H19" s="475"/>
      <c r="I19" s="475"/>
      <c r="J19" s="475"/>
      <c r="K19" s="183"/>
      <c r="L19" s="40"/>
    </row>
    <row r="20" spans="1:11" ht="18.75" customHeight="1">
      <c r="A20" s="48"/>
      <c r="B20" s="159"/>
      <c r="C20" s="398"/>
      <c r="D20" s="399"/>
      <c r="E20" s="48"/>
      <c r="F20" s="48"/>
      <c r="G20" s="476"/>
      <c r="H20" s="476"/>
      <c r="I20" s="476"/>
      <c r="J20" s="476"/>
      <c r="K20" s="172"/>
    </row>
    <row r="21" spans="1:11" ht="18.75" customHeight="1">
      <c r="A21" s="48"/>
      <c r="B21" s="159"/>
      <c r="C21" s="398"/>
      <c r="D21" s="399"/>
      <c r="E21" s="48"/>
      <c r="F21" s="48"/>
      <c r="G21" s="476"/>
      <c r="H21" s="476"/>
      <c r="I21" s="476"/>
      <c r="J21" s="476"/>
      <c r="K21" s="172"/>
    </row>
    <row r="22" spans="1:11" ht="18.75" customHeight="1">
      <c r="A22" s="48"/>
      <c r="B22" s="159"/>
      <c r="C22" s="398"/>
      <c r="D22" s="399"/>
      <c r="E22" s="48"/>
      <c r="F22" s="48"/>
      <c r="G22" s="476"/>
      <c r="H22" s="476"/>
      <c r="I22" s="476"/>
      <c r="J22" s="476"/>
      <c r="K22" s="172"/>
    </row>
    <row r="23" spans="1:11" ht="18.75" customHeight="1">
      <c r="A23" s="48"/>
      <c r="B23" s="159"/>
      <c r="C23" s="398"/>
      <c r="D23" s="399"/>
      <c r="E23" s="48"/>
      <c r="F23" s="48"/>
      <c r="G23" s="476"/>
      <c r="H23" s="476"/>
      <c r="I23" s="476"/>
      <c r="J23" s="476"/>
      <c r="K23" s="172"/>
    </row>
    <row r="24" spans="1:11" ht="18.75" customHeight="1">
      <c r="A24" s="48"/>
      <c r="B24" s="159"/>
      <c r="C24" s="398"/>
      <c r="D24" s="399"/>
      <c r="E24" s="48"/>
      <c r="F24" s="48"/>
      <c r="G24" s="476"/>
      <c r="H24" s="476"/>
      <c r="I24" s="476"/>
      <c r="J24" s="476"/>
      <c r="K24" s="172"/>
    </row>
    <row r="25" spans="1:11" ht="18.75" customHeight="1">
      <c r="A25" s="48"/>
      <c r="B25" s="159"/>
      <c r="C25" s="398"/>
      <c r="D25" s="399"/>
      <c r="E25" s="48"/>
      <c r="F25" s="48"/>
      <c r="G25" s="476"/>
      <c r="H25" s="476"/>
      <c r="I25" s="476"/>
      <c r="J25" s="476"/>
      <c r="K25" s="172"/>
    </row>
    <row r="26" spans="1:11" ht="18.75" customHeight="1">
      <c r="A26" s="48"/>
      <c r="B26" s="159"/>
      <c r="C26" s="398"/>
      <c r="D26" s="399"/>
      <c r="E26" s="48"/>
      <c r="F26" s="48"/>
      <c r="G26" s="476"/>
      <c r="H26" s="476"/>
      <c r="I26" s="476"/>
      <c r="J26" s="476"/>
      <c r="K26" s="172"/>
    </row>
    <row r="27" spans="1:11" ht="18.75" customHeight="1">
      <c r="A27" s="48"/>
      <c r="B27" s="159"/>
      <c r="C27" s="398"/>
      <c r="D27" s="399"/>
      <c r="E27" s="48"/>
      <c r="F27" s="48"/>
      <c r="G27" s="476"/>
      <c r="H27" s="476"/>
      <c r="I27" s="476"/>
      <c r="J27" s="476"/>
      <c r="K27" s="172"/>
    </row>
    <row r="28" spans="1:11" ht="18.75" customHeight="1">
      <c r="A28" s="48"/>
      <c r="B28" s="159"/>
      <c r="C28" s="398"/>
      <c r="D28" s="399"/>
      <c r="E28" s="48"/>
      <c r="F28" s="48"/>
      <c r="G28" s="476"/>
      <c r="H28" s="476"/>
      <c r="I28" s="476"/>
      <c r="J28" s="476"/>
      <c r="K28" s="172"/>
    </row>
    <row r="29" spans="1:11" ht="18.75" customHeight="1">
      <c r="A29" s="48"/>
      <c r="B29" s="159"/>
      <c r="C29" s="398"/>
      <c r="D29" s="399"/>
      <c r="E29" s="48"/>
      <c r="F29" s="48"/>
      <c r="G29" s="476"/>
      <c r="H29" s="476"/>
      <c r="I29" s="476"/>
      <c r="J29" s="476"/>
      <c r="K29" s="172"/>
    </row>
    <row r="30" spans="1:11" ht="18.75" customHeight="1">
      <c r="A30" s="48"/>
      <c r="B30" s="159"/>
      <c r="C30" s="398"/>
      <c r="D30" s="399"/>
      <c r="E30" s="48"/>
      <c r="F30" s="48"/>
      <c r="G30" s="476"/>
      <c r="H30" s="476"/>
      <c r="I30" s="476"/>
      <c r="J30" s="476"/>
      <c r="K30" s="172"/>
    </row>
    <row r="31" spans="1:11" ht="18.75" customHeight="1">
      <c r="A31" s="48"/>
      <c r="B31" s="159"/>
      <c r="C31" s="398"/>
      <c r="D31" s="399"/>
      <c r="E31" s="48"/>
      <c r="F31" s="48"/>
      <c r="G31" s="476"/>
      <c r="H31" s="476"/>
      <c r="I31" s="476"/>
      <c r="J31" s="476"/>
      <c r="K31" s="172"/>
    </row>
    <row r="32" spans="1:11" ht="19.5" customHeight="1">
      <c r="A32" s="149"/>
      <c r="B32" s="150"/>
      <c r="C32" s="150"/>
      <c r="D32" s="149"/>
      <c r="E32" s="149"/>
      <c r="F32" s="149"/>
      <c r="G32" s="477"/>
      <c r="H32" s="478"/>
      <c r="I32" s="477"/>
      <c r="J32" s="476"/>
      <c r="K32" s="168">
        <v>10</v>
      </c>
    </row>
    <row r="33" spans="1:10" ht="19.5" customHeight="1">
      <c r="A33" s="149"/>
      <c r="B33" s="150"/>
      <c r="C33" s="150"/>
      <c r="D33" s="149"/>
      <c r="E33" s="149"/>
      <c r="F33" s="149"/>
      <c r="G33" s="477"/>
      <c r="H33" s="478"/>
      <c r="I33" s="477"/>
      <c r="J33" s="476"/>
    </row>
    <row r="34" spans="1:10" ht="19.5" customHeight="1">
      <c r="A34" s="149"/>
      <c r="B34" s="151"/>
      <c r="C34" s="152"/>
      <c r="D34" s="153"/>
      <c r="E34" s="149"/>
      <c r="F34" s="149"/>
      <c r="G34" s="530" t="s">
        <v>277</v>
      </c>
      <c r="H34" s="531"/>
      <c r="I34" s="532"/>
      <c r="J34" s="476"/>
    </row>
    <row r="35" spans="1:11" s="164" customFormat="1" ht="18.75">
      <c r="A35" s="170" t="s">
        <v>35</v>
      </c>
      <c r="B35" s="169"/>
      <c r="C35" s="169"/>
      <c r="D35" s="169"/>
      <c r="E35" s="169"/>
      <c r="F35" s="169"/>
      <c r="G35" s="471"/>
      <c r="H35" s="471"/>
      <c r="I35" s="471"/>
      <c r="J35" s="471"/>
      <c r="K35" s="168"/>
    </row>
    <row r="36" spans="1:11" s="203" customFormat="1" ht="18.75">
      <c r="A36" s="549" t="s">
        <v>423</v>
      </c>
      <c r="B36" s="549"/>
      <c r="C36" s="549"/>
      <c r="D36" s="549"/>
      <c r="E36" s="549"/>
      <c r="G36" s="472"/>
      <c r="H36" s="472"/>
      <c r="I36" s="472"/>
      <c r="J36" s="472"/>
      <c r="K36" s="169"/>
    </row>
    <row r="37" spans="1:11" s="164" customFormat="1" ht="18.75">
      <c r="A37" s="170" t="s">
        <v>425</v>
      </c>
      <c r="B37" s="169"/>
      <c r="C37" s="169"/>
      <c r="D37" s="169"/>
      <c r="E37" s="169"/>
      <c r="F37" s="169"/>
      <c r="G37" s="471"/>
      <c r="H37" s="471"/>
      <c r="I37" s="471"/>
      <c r="J37" s="471"/>
      <c r="K37" s="168"/>
    </row>
    <row r="38" spans="1:12" s="120" customFormat="1" ht="36.75" customHeight="1">
      <c r="A38" s="453" t="s">
        <v>11</v>
      </c>
      <c r="B38" s="453" t="s">
        <v>12</v>
      </c>
      <c r="C38" s="453" t="s">
        <v>13</v>
      </c>
      <c r="D38" s="453" t="s">
        <v>15</v>
      </c>
      <c r="E38" s="453" t="s">
        <v>16</v>
      </c>
      <c r="F38" s="533" t="s">
        <v>278</v>
      </c>
      <c r="G38" s="529" t="s">
        <v>427</v>
      </c>
      <c r="H38" s="529"/>
      <c r="I38" s="529"/>
      <c r="J38" s="529"/>
      <c r="K38" s="524" t="s">
        <v>414</v>
      </c>
      <c r="L38" s="527" t="s">
        <v>431</v>
      </c>
    </row>
    <row r="39" spans="1:12" s="120" customFormat="1" ht="51.75" customHeight="1">
      <c r="A39" s="467"/>
      <c r="B39" s="468"/>
      <c r="C39" s="454" t="s">
        <v>280</v>
      </c>
      <c r="D39" s="454" t="s">
        <v>269</v>
      </c>
      <c r="E39" s="454" t="s">
        <v>17</v>
      </c>
      <c r="F39" s="534"/>
      <c r="G39" s="493" t="s">
        <v>421</v>
      </c>
      <c r="H39" s="493" t="s">
        <v>428</v>
      </c>
      <c r="I39" s="493" t="s">
        <v>429</v>
      </c>
      <c r="J39" s="493" t="s">
        <v>430</v>
      </c>
      <c r="K39" s="525"/>
      <c r="L39" s="528"/>
    </row>
    <row r="40" spans="1:12" ht="18.75" customHeight="1">
      <c r="A40" s="154">
        <v>2</v>
      </c>
      <c r="B40" s="537" t="s">
        <v>347</v>
      </c>
      <c r="C40" s="537" t="s">
        <v>348</v>
      </c>
      <c r="D40" s="216">
        <v>200000</v>
      </c>
      <c r="E40" s="154" t="s">
        <v>254</v>
      </c>
      <c r="F40" s="154" t="s">
        <v>101</v>
      </c>
      <c r="G40" s="479"/>
      <c r="H40" s="612" t="s">
        <v>432</v>
      </c>
      <c r="I40" s="479"/>
      <c r="J40" s="479"/>
      <c r="K40" s="154" t="s">
        <v>415</v>
      </c>
      <c r="L40" s="615">
        <v>0</v>
      </c>
    </row>
    <row r="41" spans="1:12" ht="18.75" customHeight="1">
      <c r="A41" s="35"/>
      <c r="B41" s="538"/>
      <c r="C41" s="538"/>
      <c r="D41" s="249"/>
      <c r="E41" s="35"/>
      <c r="F41" s="35"/>
      <c r="G41" s="474"/>
      <c r="H41" s="613"/>
      <c r="I41" s="474"/>
      <c r="J41" s="474"/>
      <c r="K41" s="173">
        <v>2567</v>
      </c>
      <c r="L41" s="616"/>
    </row>
    <row r="42" spans="1:12" ht="18.75" customHeight="1">
      <c r="A42" s="35"/>
      <c r="B42" s="538"/>
      <c r="C42" s="538"/>
      <c r="D42" s="249"/>
      <c r="E42" s="35"/>
      <c r="F42" s="35"/>
      <c r="G42" s="474"/>
      <c r="H42" s="613"/>
      <c r="I42" s="474"/>
      <c r="J42" s="474"/>
      <c r="K42" s="173"/>
      <c r="L42" s="616"/>
    </row>
    <row r="43" spans="1:12" ht="231" customHeight="1">
      <c r="A43" s="31"/>
      <c r="B43" s="539"/>
      <c r="C43" s="539"/>
      <c r="D43" s="250"/>
      <c r="E43" s="31"/>
      <c r="F43" s="31"/>
      <c r="G43" s="475"/>
      <c r="H43" s="614"/>
      <c r="I43" s="475"/>
      <c r="J43" s="475"/>
      <c r="K43" s="183"/>
      <c r="L43" s="617"/>
    </row>
    <row r="44" spans="1:11" ht="18.75" customHeight="1">
      <c r="A44" s="48"/>
      <c r="B44" s="159"/>
      <c r="C44" s="159"/>
      <c r="D44" s="399"/>
      <c r="E44" s="48"/>
      <c r="F44" s="48"/>
      <c r="G44" s="476"/>
      <c r="H44" s="476"/>
      <c r="I44" s="476"/>
      <c r="J44" s="476"/>
      <c r="K44" s="172"/>
    </row>
    <row r="45" spans="1:11" ht="18.75" customHeight="1">
      <c r="A45" s="48"/>
      <c r="B45" s="159"/>
      <c r="C45" s="159"/>
      <c r="D45" s="399"/>
      <c r="E45" s="48"/>
      <c r="F45" s="48"/>
      <c r="G45" s="476"/>
      <c r="H45" s="476"/>
      <c r="I45" s="476"/>
      <c r="J45" s="476"/>
      <c r="K45" s="172"/>
    </row>
    <row r="46" spans="1:11" ht="18.75" customHeight="1">
      <c r="A46" s="48"/>
      <c r="B46" s="159"/>
      <c r="C46" s="159"/>
      <c r="D46" s="399"/>
      <c r="E46" s="48"/>
      <c r="F46" s="48"/>
      <c r="G46" s="476"/>
      <c r="H46" s="476"/>
      <c r="I46" s="476"/>
      <c r="J46" s="476"/>
      <c r="K46" s="172"/>
    </row>
    <row r="47" spans="1:11" ht="18.75" customHeight="1">
      <c r="A47" s="48"/>
      <c r="B47" s="159"/>
      <c r="C47" s="159"/>
      <c r="D47" s="399"/>
      <c r="E47" s="48"/>
      <c r="F47" s="48"/>
      <c r="G47" s="476"/>
      <c r="H47" s="476"/>
      <c r="I47" s="476"/>
      <c r="J47" s="476"/>
      <c r="K47" s="172"/>
    </row>
    <row r="48" spans="1:11" ht="18.75" customHeight="1">
      <c r="A48" s="48"/>
      <c r="B48" s="159"/>
      <c r="C48" s="159"/>
      <c r="D48" s="399"/>
      <c r="E48" s="48"/>
      <c r="F48" s="48"/>
      <c r="G48" s="476"/>
      <c r="H48" s="476"/>
      <c r="I48" s="476"/>
      <c r="J48" s="476"/>
      <c r="K48" s="172"/>
    </row>
    <row r="49" spans="1:11" ht="18.75" customHeight="1">
      <c r="A49" s="48"/>
      <c r="B49" s="159"/>
      <c r="C49" s="159"/>
      <c r="D49" s="399"/>
      <c r="E49" s="48"/>
      <c r="F49" s="48"/>
      <c r="G49" s="476"/>
      <c r="H49" s="476"/>
      <c r="I49" s="476"/>
      <c r="J49" s="476"/>
      <c r="K49" s="172"/>
    </row>
    <row r="50" spans="1:11" ht="19.5" customHeight="1">
      <c r="A50" s="48"/>
      <c r="B50" s="159"/>
      <c r="C50" s="159"/>
      <c r="D50" s="399"/>
      <c r="E50" s="48"/>
      <c r="F50" s="48"/>
      <c r="G50" s="476"/>
      <c r="H50" s="476"/>
      <c r="I50" s="476"/>
      <c r="J50" s="476"/>
      <c r="K50" s="172"/>
    </row>
    <row r="51" spans="1:11" ht="19.5" customHeight="1">
      <c r="A51" s="149"/>
      <c r="B51" s="150"/>
      <c r="C51" s="150"/>
      <c r="D51" s="149"/>
      <c r="E51" s="149"/>
      <c r="F51" s="149"/>
      <c r="G51" s="477"/>
      <c r="H51" s="478"/>
      <c r="I51" s="477"/>
      <c r="J51" s="476"/>
      <c r="K51" s="172">
        <v>11</v>
      </c>
    </row>
    <row r="52" spans="1:11" ht="19.5" customHeight="1">
      <c r="A52" s="149"/>
      <c r="B52" s="150"/>
      <c r="C52" s="150"/>
      <c r="D52" s="149"/>
      <c r="E52" s="149"/>
      <c r="F52" s="149"/>
      <c r="G52" s="477"/>
      <c r="H52" s="478"/>
      <c r="I52" s="477"/>
      <c r="J52" s="476"/>
      <c r="K52" s="172"/>
    </row>
    <row r="53" spans="1:10" ht="19.5" customHeight="1">
      <c r="A53" s="149"/>
      <c r="B53" s="151"/>
      <c r="C53" s="152"/>
      <c r="D53" s="153"/>
      <c r="E53" s="149"/>
      <c r="F53" s="149"/>
      <c r="G53" s="530" t="s">
        <v>277</v>
      </c>
      <c r="H53" s="531"/>
      <c r="I53" s="532"/>
      <c r="J53" s="476"/>
    </row>
    <row r="54" spans="1:11" s="164" customFormat="1" ht="18.75">
      <c r="A54" s="170" t="s">
        <v>35</v>
      </c>
      <c r="B54" s="169"/>
      <c r="C54" s="169"/>
      <c r="D54" s="169"/>
      <c r="E54" s="169"/>
      <c r="F54" s="169"/>
      <c r="G54" s="471"/>
      <c r="H54" s="471"/>
      <c r="I54" s="471"/>
      <c r="J54" s="471"/>
      <c r="K54" s="168"/>
    </row>
    <row r="55" spans="1:11" s="203" customFormat="1" ht="18.75">
      <c r="A55" s="549" t="s">
        <v>423</v>
      </c>
      <c r="B55" s="549"/>
      <c r="C55" s="549"/>
      <c r="D55" s="549"/>
      <c r="E55" s="549"/>
      <c r="G55" s="472"/>
      <c r="H55" s="472"/>
      <c r="I55" s="472"/>
      <c r="J55" s="472"/>
      <c r="K55" s="169"/>
    </row>
    <row r="56" spans="1:11" s="164" customFormat="1" ht="18.75">
      <c r="A56" s="170" t="s">
        <v>425</v>
      </c>
      <c r="B56" s="169"/>
      <c r="C56" s="169"/>
      <c r="D56" s="169"/>
      <c r="E56" s="169"/>
      <c r="F56" s="169"/>
      <c r="G56" s="471"/>
      <c r="H56" s="471"/>
      <c r="I56" s="471"/>
      <c r="J56" s="471"/>
      <c r="K56" s="168"/>
    </row>
    <row r="57" spans="1:12" s="120" customFormat="1" ht="36.75" customHeight="1">
      <c r="A57" s="453" t="s">
        <v>11</v>
      </c>
      <c r="B57" s="453" t="s">
        <v>12</v>
      </c>
      <c r="C57" s="453" t="s">
        <v>13</v>
      </c>
      <c r="D57" s="453" t="s">
        <v>15</v>
      </c>
      <c r="E57" s="453" t="s">
        <v>16</v>
      </c>
      <c r="F57" s="533" t="s">
        <v>278</v>
      </c>
      <c r="G57" s="529" t="s">
        <v>427</v>
      </c>
      <c r="H57" s="529"/>
      <c r="I57" s="529"/>
      <c r="J57" s="529"/>
      <c r="K57" s="524" t="s">
        <v>414</v>
      </c>
      <c r="L57" s="527" t="s">
        <v>431</v>
      </c>
    </row>
    <row r="58" spans="1:12" s="120" customFormat="1" ht="51.75" customHeight="1">
      <c r="A58" s="467"/>
      <c r="B58" s="468"/>
      <c r="C58" s="454" t="s">
        <v>280</v>
      </c>
      <c r="D58" s="454" t="s">
        <v>269</v>
      </c>
      <c r="E58" s="454" t="s">
        <v>17</v>
      </c>
      <c r="F58" s="534"/>
      <c r="G58" s="493" t="s">
        <v>421</v>
      </c>
      <c r="H58" s="493" t="s">
        <v>428</v>
      </c>
      <c r="I58" s="493" t="s">
        <v>429</v>
      </c>
      <c r="J58" s="493" t="s">
        <v>430</v>
      </c>
      <c r="K58" s="525"/>
      <c r="L58" s="528"/>
    </row>
    <row r="59" spans="1:12" ht="19.5" customHeight="1">
      <c r="A59" s="154">
        <v>3</v>
      </c>
      <c r="B59" s="537" t="s">
        <v>349</v>
      </c>
      <c r="C59" s="537" t="s">
        <v>350</v>
      </c>
      <c r="D59" s="217">
        <v>200000</v>
      </c>
      <c r="E59" s="154" t="s">
        <v>233</v>
      </c>
      <c r="F59" s="154" t="s">
        <v>101</v>
      </c>
      <c r="G59" s="479"/>
      <c r="H59" s="618" t="s">
        <v>432</v>
      </c>
      <c r="I59" s="479"/>
      <c r="J59" s="479"/>
      <c r="K59" s="154" t="s">
        <v>415</v>
      </c>
      <c r="L59" s="154">
        <v>0</v>
      </c>
    </row>
    <row r="60" spans="1:12" ht="19.5" customHeight="1">
      <c r="A60" s="35"/>
      <c r="B60" s="538"/>
      <c r="C60" s="538"/>
      <c r="D60" s="229"/>
      <c r="E60" s="35"/>
      <c r="F60" s="41"/>
      <c r="G60" s="474"/>
      <c r="H60" s="474"/>
      <c r="I60" s="474"/>
      <c r="J60" s="474"/>
      <c r="K60" s="173">
        <v>2567</v>
      </c>
      <c r="L60" s="36"/>
    </row>
    <row r="61" spans="1:12" ht="170.25" customHeight="1">
      <c r="A61" s="31"/>
      <c r="B61" s="539"/>
      <c r="C61" s="539"/>
      <c r="D61" s="230"/>
      <c r="E61" s="31"/>
      <c r="F61" s="31"/>
      <c r="G61" s="475"/>
      <c r="H61" s="475"/>
      <c r="I61" s="475"/>
      <c r="J61" s="475"/>
      <c r="K61" s="173"/>
      <c r="L61" s="36"/>
    </row>
    <row r="62" spans="1:12" ht="19.5" customHeight="1">
      <c r="A62" s="154">
        <v>4</v>
      </c>
      <c r="B62" s="537" t="s">
        <v>351</v>
      </c>
      <c r="C62" s="537" t="s">
        <v>352</v>
      </c>
      <c r="D62" s="217">
        <v>200000</v>
      </c>
      <c r="E62" s="154" t="s">
        <v>255</v>
      </c>
      <c r="F62" s="154" t="s">
        <v>101</v>
      </c>
      <c r="G62" s="479"/>
      <c r="H62" s="618" t="s">
        <v>432</v>
      </c>
      <c r="I62" s="479"/>
      <c r="J62" s="479"/>
      <c r="K62" s="154" t="s">
        <v>415</v>
      </c>
      <c r="L62" s="154">
        <v>0</v>
      </c>
    </row>
    <row r="63" spans="1:12" ht="19.5" customHeight="1">
      <c r="A63" s="35"/>
      <c r="B63" s="538"/>
      <c r="C63" s="538"/>
      <c r="D63" s="229"/>
      <c r="E63" s="35"/>
      <c r="F63" s="41"/>
      <c r="G63" s="474"/>
      <c r="H63" s="474"/>
      <c r="I63" s="474"/>
      <c r="J63" s="474"/>
      <c r="K63" s="173">
        <v>2567</v>
      </c>
      <c r="L63" s="36"/>
    </row>
    <row r="64" spans="1:12" ht="102" customHeight="1">
      <c r="A64" s="31"/>
      <c r="B64" s="539"/>
      <c r="C64" s="539"/>
      <c r="D64" s="230"/>
      <c r="E64" s="31"/>
      <c r="F64" s="31"/>
      <c r="G64" s="475"/>
      <c r="H64" s="475"/>
      <c r="I64" s="475"/>
      <c r="J64" s="475"/>
      <c r="K64" s="183"/>
      <c r="L64" s="40"/>
    </row>
    <row r="65" spans="1:11" ht="19.5" customHeight="1">
      <c r="A65" s="48"/>
      <c r="B65" s="159"/>
      <c r="C65" s="159"/>
      <c r="D65" s="252"/>
      <c r="E65" s="48"/>
      <c r="F65" s="48"/>
      <c r="G65" s="476"/>
      <c r="H65" s="476"/>
      <c r="I65" s="476"/>
      <c r="J65" s="476"/>
      <c r="K65" s="172"/>
    </row>
    <row r="66" spans="1:11" ht="19.5" customHeight="1">
      <c r="A66" s="48"/>
      <c r="B66" s="159"/>
      <c r="C66" s="159"/>
      <c r="D66" s="252"/>
      <c r="E66" s="48"/>
      <c r="F66" s="48"/>
      <c r="G66" s="476"/>
      <c r="H66" s="476"/>
      <c r="I66" s="476"/>
      <c r="J66" s="476"/>
      <c r="K66" s="172"/>
    </row>
    <row r="67" spans="1:11" ht="19.5" customHeight="1">
      <c r="A67" s="48"/>
      <c r="B67" s="159"/>
      <c r="C67" s="159"/>
      <c r="D67" s="252"/>
      <c r="E67" s="48"/>
      <c r="F67" s="48"/>
      <c r="G67" s="476"/>
      <c r="H67" s="476"/>
      <c r="I67" s="476"/>
      <c r="J67" s="476"/>
      <c r="K67" s="172"/>
    </row>
    <row r="68" spans="1:11" ht="19.5" customHeight="1">
      <c r="A68" s="48"/>
      <c r="B68" s="159"/>
      <c r="C68" s="159"/>
      <c r="D68" s="252"/>
      <c r="E68" s="48"/>
      <c r="F68" s="48"/>
      <c r="G68" s="476"/>
      <c r="H68" s="476"/>
      <c r="I68" s="476"/>
      <c r="J68" s="476"/>
      <c r="K68" s="172"/>
    </row>
    <row r="69" spans="1:11" ht="19.5" customHeight="1">
      <c r="A69" s="48"/>
      <c r="B69" s="159"/>
      <c r="C69" s="159"/>
      <c r="D69" s="252"/>
      <c r="E69" s="48"/>
      <c r="F69" s="48"/>
      <c r="G69" s="476"/>
      <c r="H69" s="476"/>
      <c r="I69" s="476"/>
      <c r="J69" s="476"/>
      <c r="K69" s="172">
        <v>12</v>
      </c>
    </row>
    <row r="70" spans="1:11" ht="19.5" customHeight="1">
      <c r="A70" s="48"/>
      <c r="B70" s="159"/>
      <c r="C70" s="159"/>
      <c r="D70" s="50"/>
      <c r="E70" s="48"/>
      <c r="F70" s="48"/>
      <c r="G70" s="477"/>
      <c r="H70" s="478"/>
      <c r="I70" s="477"/>
      <c r="J70" s="477"/>
      <c r="K70" s="172"/>
    </row>
    <row r="71" spans="1:10" ht="19.5" customHeight="1">
      <c r="A71" s="48"/>
      <c r="B71" s="159"/>
      <c r="C71" s="159"/>
      <c r="D71" s="50"/>
      <c r="E71" s="48"/>
      <c r="F71" s="48"/>
      <c r="G71" s="530" t="s">
        <v>277</v>
      </c>
      <c r="H71" s="531"/>
      <c r="I71" s="532"/>
      <c r="J71" s="477"/>
    </row>
    <row r="72" spans="1:11" s="166" customFormat="1" ht="18.75">
      <c r="A72" s="170" t="s">
        <v>35</v>
      </c>
      <c r="B72" s="170"/>
      <c r="C72" s="170"/>
      <c r="D72" s="170"/>
      <c r="E72" s="170"/>
      <c r="F72" s="170"/>
      <c r="G72" s="480"/>
      <c r="H72" s="480"/>
      <c r="I72" s="480"/>
      <c r="J72" s="480"/>
      <c r="K72" s="168"/>
    </row>
    <row r="73" spans="1:11" s="203" customFormat="1" ht="18.75">
      <c r="A73" s="549" t="s">
        <v>423</v>
      </c>
      <c r="B73" s="549"/>
      <c r="C73" s="549"/>
      <c r="D73" s="549"/>
      <c r="E73" s="549"/>
      <c r="G73" s="472"/>
      <c r="H73" s="472"/>
      <c r="I73" s="472"/>
      <c r="J73" s="472"/>
      <c r="K73" s="169"/>
    </row>
    <row r="74" spans="1:11" s="164" customFormat="1" ht="18.75">
      <c r="A74" s="170" t="s">
        <v>425</v>
      </c>
      <c r="B74" s="169"/>
      <c r="C74" s="169"/>
      <c r="D74" s="169"/>
      <c r="E74" s="169"/>
      <c r="F74" s="169"/>
      <c r="G74" s="471"/>
      <c r="H74" s="471"/>
      <c r="I74" s="471"/>
      <c r="J74" s="471"/>
      <c r="K74" s="168"/>
    </row>
    <row r="75" spans="1:12" s="120" customFormat="1" ht="36.75" customHeight="1">
      <c r="A75" s="453" t="s">
        <v>11</v>
      </c>
      <c r="B75" s="453" t="s">
        <v>12</v>
      </c>
      <c r="C75" s="453" t="s">
        <v>13</v>
      </c>
      <c r="D75" s="453" t="s">
        <v>15</v>
      </c>
      <c r="E75" s="453" t="s">
        <v>16</v>
      </c>
      <c r="F75" s="533" t="s">
        <v>278</v>
      </c>
      <c r="G75" s="529" t="s">
        <v>427</v>
      </c>
      <c r="H75" s="529"/>
      <c r="I75" s="529"/>
      <c r="J75" s="529"/>
      <c r="K75" s="524" t="s">
        <v>414</v>
      </c>
      <c r="L75" s="527" t="s">
        <v>431</v>
      </c>
    </row>
    <row r="76" spans="1:12" s="120" customFormat="1" ht="51.75" customHeight="1">
      <c r="A76" s="467"/>
      <c r="B76" s="468"/>
      <c r="C76" s="454" t="s">
        <v>280</v>
      </c>
      <c r="D76" s="454" t="s">
        <v>269</v>
      </c>
      <c r="E76" s="454" t="s">
        <v>17</v>
      </c>
      <c r="F76" s="534"/>
      <c r="G76" s="493" t="s">
        <v>421</v>
      </c>
      <c r="H76" s="493" t="s">
        <v>428</v>
      </c>
      <c r="I76" s="493" t="s">
        <v>429</v>
      </c>
      <c r="J76" s="493" t="s">
        <v>430</v>
      </c>
      <c r="K76" s="525"/>
      <c r="L76" s="528"/>
    </row>
    <row r="77" spans="1:12" ht="19.5" customHeight="1">
      <c r="A77" s="30">
        <v>5</v>
      </c>
      <c r="B77" s="537" t="s">
        <v>353</v>
      </c>
      <c r="C77" s="537" t="s">
        <v>354</v>
      </c>
      <c r="D77" s="251">
        <v>200000</v>
      </c>
      <c r="E77" s="154" t="s">
        <v>281</v>
      </c>
      <c r="F77" s="171" t="s">
        <v>101</v>
      </c>
      <c r="G77" s="479"/>
      <c r="H77" s="619" t="s">
        <v>432</v>
      </c>
      <c r="I77" s="479"/>
      <c r="J77" s="479"/>
      <c r="K77" s="154" t="s">
        <v>415</v>
      </c>
      <c r="L77" s="33"/>
    </row>
    <row r="78" spans="1:12" ht="19.5" customHeight="1">
      <c r="A78" s="35"/>
      <c r="B78" s="538"/>
      <c r="C78" s="538"/>
      <c r="D78" s="252"/>
      <c r="E78" s="35"/>
      <c r="F78" s="48"/>
      <c r="G78" s="474"/>
      <c r="H78" s="620"/>
      <c r="I78" s="474"/>
      <c r="J78" s="474"/>
      <c r="K78" s="173">
        <v>2567</v>
      </c>
      <c r="L78" s="36"/>
    </row>
    <row r="79" spans="1:12" ht="19.5" customHeight="1">
      <c r="A79" s="35"/>
      <c r="B79" s="538"/>
      <c r="C79" s="538"/>
      <c r="D79" s="252"/>
      <c r="E79" s="35"/>
      <c r="F79" s="48"/>
      <c r="G79" s="474"/>
      <c r="H79" s="620"/>
      <c r="I79" s="474"/>
      <c r="J79" s="474"/>
      <c r="K79" s="173"/>
      <c r="L79" s="36"/>
    </row>
    <row r="80" spans="1:12" ht="18.75" customHeight="1">
      <c r="A80" s="35"/>
      <c r="B80" s="538"/>
      <c r="C80" s="538"/>
      <c r="D80" s="252"/>
      <c r="E80" s="35"/>
      <c r="F80" s="48"/>
      <c r="G80" s="474"/>
      <c r="H80" s="620"/>
      <c r="I80" s="474"/>
      <c r="J80" s="474"/>
      <c r="K80" s="173"/>
      <c r="L80" s="36"/>
    </row>
    <row r="81" spans="1:12" ht="19.5" customHeight="1">
      <c r="A81" s="35"/>
      <c r="B81" s="538"/>
      <c r="C81" s="538"/>
      <c r="D81" s="252"/>
      <c r="E81" s="35"/>
      <c r="F81" s="48"/>
      <c r="G81" s="474"/>
      <c r="H81" s="620"/>
      <c r="I81" s="474"/>
      <c r="J81" s="474"/>
      <c r="K81" s="173"/>
      <c r="L81" s="36"/>
    </row>
    <row r="82" spans="1:12" ht="39.75" customHeight="1">
      <c r="A82" s="31"/>
      <c r="B82" s="539"/>
      <c r="C82" s="539"/>
      <c r="D82" s="253"/>
      <c r="E82" s="31"/>
      <c r="F82" s="160"/>
      <c r="G82" s="475"/>
      <c r="H82" s="621"/>
      <c r="I82" s="475"/>
      <c r="J82" s="475"/>
      <c r="K82" s="183"/>
      <c r="L82" s="40"/>
    </row>
    <row r="83" spans="1:12" ht="19.5" customHeight="1">
      <c r="A83" s="154">
        <v>6</v>
      </c>
      <c r="B83" s="537" t="s">
        <v>355</v>
      </c>
      <c r="C83" s="537" t="s">
        <v>354</v>
      </c>
      <c r="D83" s="217">
        <v>200000</v>
      </c>
      <c r="E83" s="154" t="s">
        <v>332</v>
      </c>
      <c r="F83" s="154" t="s">
        <v>101</v>
      </c>
      <c r="G83" s="479"/>
      <c r="H83" s="619" t="s">
        <v>432</v>
      </c>
      <c r="I83" s="479"/>
      <c r="J83" s="479"/>
      <c r="K83" s="154" t="s">
        <v>415</v>
      </c>
      <c r="L83" s="33"/>
    </row>
    <row r="84" spans="1:12" ht="19.5" customHeight="1">
      <c r="A84" s="35"/>
      <c r="B84" s="538"/>
      <c r="C84" s="538"/>
      <c r="D84" s="229"/>
      <c r="E84" s="35"/>
      <c r="F84" s="41"/>
      <c r="G84" s="474"/>
      <c r="H84" s="620"/>
      <c r="I84" s="474"/>
      <c r="J84" s="474"/>
      <c r="K84" s="173">
        <v>2567</v>
      </c>
      <c r="L84" s="36"/>
    </row>
    <row r="85" spans="1:12" ht="18.75" customHeight="1">
      <c r="A85" s="35"/>
      <c r="B85" s="538"/>
      <c r="C85" s="538"/>
      <c r="D85" s="229"/>
      <c r="E85" s="35"/>
      <c r="F85" s="35"/>
      <c r="G85" s="474"/>
      <c r="H85" s="620"/>
      <c r="I85" s="474"/>
      <c r="J85" s="474"/>
      <c r="K85" s="173"/>
      <c r="L85" s="36"/>
    </row>
    <row r="86" spans="1:12" ht="78" customHeight="1">
      <c r="A86" s="31"/>
      <c r="B86" s="539"/>
      <c r="C86" s="539"/>
      <c r="D86" s="230"/>
      <c r="E86" s="31"/>
      <c r="F86" s="31"/>
      <c r="G86" s="475"/>
      <c r="H86" s="621"/>
      <c r="I86" s="475"/>
      <c r="J86" s="475"/>
      <c r="K86" s="183"/>
      <c r="L86" s="40"/>
    </row>
    <row r="87" spans="1:12" ht="18.75" customHeight="1">
      <c r="A87" s="154">
        <v>7</v>
      </c>
      <c r="B87" s="537" t="s">
        <v>356</v>
      </c>
      <c r="C87" s="537" t="s">
        <v>354</v>
      </c>
      <c r="D87" s="217">
        <v>200000</v>
      </c>
      <c r="E87" s="154" t="s">
        <v>234</v>
      </c>
      <c r="F87" s="154" t="s">
        <v>101</v>
      </c>
      <c r="G87" s="481"/>
      <c r="H87" s="619" t="s">
        <v>432</v>
      </c>
      <c r="I87" s="481"/>
      <c r="J87" s="481"/>
      <c r="K87" s="154" t="s">
        <v>415</v>
      </c>
      <c r="L87" s="36"/>
    </row>
    <row r="88" spans="1:12" ht="18.75" customHeight="1">
      <c r="A88" s="35"/>
      <c r="B88" s="538"/>
      <c r="C88" s="538"/>
      <c r="D88" s="229" t="s">
        <v>317</v>
      </c>
      <c r="E88" s="35"/>
      <c r="F88" s="35"/>
      <c r="G88" s="482"/>
      <c r="H88" s="620"/>
      <c r="I88" s="482"/>
      <c r="J88" s="482"/>
      <c r="K88" s="173">
        <v>2567</v>
      </c>
      <c r="L88" s="36"/>
    </row>
    <row r="89" spans="1:12" ht="18.75" customHeight="1">
      <c r="A89" s="35"/>
      <c r="B89" s="538"/>
      <c r="C89" s="538"/>
      <c r="D89" s="229"/>
      <c r="E89" s="35"/>
      <c r="F89" s="35"/>
      <c r="G89" s="482"/>
      <c r="H89" s="620"/>
      <c r="I89" s="482"/>
      <c r="J89" s="482"/>
      <c r="K89" s="173"/>
      <c r="L89" s="36"/>
    </row>
    <row r="90" spans="1:12" ht="90" customHeight="1">
      <c r="A90" s="31"/>
      <c r="B90" s="539"/>
      <c r="C90" s="539"/>
      <c r="D90" s="230"/>
      <c r="E90" s="31"/>
      <c r="F90" s="31"/>
      <c r="G90" s="483"/>
      <c r="H90" s="621"/>
      <c r="I90" s="483"/>
      <c r="J90" s="483"/>
      <c r="K90" s="183"/>
      <c r="L90" s="40"/>
    </row>
    <row r="91" spans="1:11" ht="18.75" customHeight="1">
      <c r="A91" s="48"/>
      <c r="B91" s="159"/>
      <c r="C91" s="159"/>
      <c r="D91" s="252"/>
      <c r="E91" s="48"/>
      <c r="F91" s="48"/>
      <c r="G91" s="477"/>
      <c r="H91" s="477"/>
      <c r="I91" s="477"/>
      <c r="J91" s="477"/>
      <c r="K91" s="172">
        <v>13</v>
      </c>
    </row>
    <row r="92" spans="1:10" ht="19.5" customHeight="1">
      <c r="A92" s="48"/>
      <c r="B92" s="159"/>
      <c r="C92" s="159"/>
      <c r="D92" s="50"/>
      <c r="E92" s="48"/>
      <c r="F92" s="48"/>
      <c r="G92" s="477"/>
      <c r="H92" s="478"/>
      <c r="I92" s="477"/>
      <c r="J92" s="477"/>
    </row>
    <row r="93" spans="1:10" ht="19.5" customHeight="1">
      <c r="A93" s="48"/>
      <c r="B93" s="159"/>
      <c r="C93" s="159"/>
      <c r="D93" s="50"/>
      <c r="E93" s="48"/>
      <c r="F93" s="48"/>
      <c r="G93" s="530" t="s">
        <v>277</v>
      </c>
      <c r="H93" s="531"/>
      <c r="I93" s="532"/>
      <c r="J93" s="477"/>
    </row>
    <row r="94" spans="1:11" s="166" customFormat="1" ht="18.75">
      <c r="A94" s="170" t="s">
        <v>35</v>
      </c>
      <c r="B94" s="170"/>
      <c r="C94" s="170"/>
      <c r="D94" s="170"/>
      <c r="E94" s="170"/>
      <c r="F94" s="170"/>
      <c r="G94" s="480"/>
      <c r="H94" s="480"/>
      <c r="I94" s="480"/>
      <c r="J94" s="480"/>
      <c r="K94" s="168"/>
    </row>
    <row r="95" spans="1:11" s="203" customFormat="1" ht="18.75">
      <c r="A95" s="549" t="s">
        <v>423</v>
      </c>
      <c r="B95" s="549"/>
      <c r="C95" s="549"/>
      <c r="D95" s="549"/>
      <c r="E95" s="549"/>
      <c r="G95" s="472"/>
      <c r="H95" s="472"/>
      <c r="I95" s="472"/>
      <c r="J95" s="472"/>
      <c r="K95" s="169"/>
    </row>
    <row r="96" spans="1:11" s="164" customFormat="1" ht="18.75">
      <c r="A96" s="170" t="s">
        <v>425</v>
      </c>
      <c r="B96" s="169"/>
      <c r="C96" s="169"/>
      <c r="D96" s="169"/>
      <c r="E96" s="169"/>
      <c r="F96" s="169"/>
      <c r="G96" s="471"/>
      <c r="H96" s="471"/>
      <c r="I96" s="471"/>
      <c r="J96" s="471"/>
      <c r="K96" s="168"/>
    </row>
    <row r="97" spans="1:12" s="120" customFormat="1" ht="36.75" customHeight="1">
      <c r="A97" s="453" t="s">
        <v>11</v>
      </c>
      <c r="B97" s="453" t="s">
        <v>12</v>
      </c>
      <c r="C97" s="453" t="s">
        <v>13</v>
      </c>
      <c r="D97" s="453" t="s">
        <v>15</v>
      </c>
      <c r="E97" s="453" t="s">
        <v>16</v>
      </c>
      <c r="F97" s="533" t="s">
        <v>278</v>
      </c>
      <c r="G97" s="529" t="s">
        <v>427</v>
      </c>
      <c r="H97" s="529"/>
      <c r="I97" s="529"/>
      <c r="J97" s="529"/>
      <c r="K97" s="524" t="s">
        <v>414</v>
      </c>
      <c r="L97" s="527" t="s">
        <v>431</v>
      </c>
    </row>
    <row r="98" spans="1:12" s="120" customFormat="1" ht="51.75" customHeight="1">
      <c r="A98" s="467"/>
      <c r="B98" s="468"/>
      <c r="C98" s="454" t="s">
        <v>280</v>
      </c>
      <c r="D98" s="454" t="s">
        <v>269</v>
      </c>
      <c r="E98" s="454" t="s">
        <v>17</v>
      </c>
      <c r="F98" s="534"/>
      <c r="G98" s="493" t="s">
        <v>421</v>
      </c>
      <c r="H98" s="493" t="s">
        <v>428</v>
      </c>
      <c r="I98" s="493" t="s">
        <v>429</v>
      </c>
      <c r="J98" s="493" t="s">
        <v>430</v>
      </c>
      <c r="K98" s="525"/>
      <c r="L98" s="528"/>
    </row>
    <row r="99" spans="1:12" s="164" customFormat="1" ht="18.75" customHeight="1">
      <c r="A99" s="154">
        <v>8</v>
      </c>
      <c r="B99" s="537" t="s">
        <v>357</v>
      </c>
      <c r="C99" s="537" t="s">
        <v>358</v>
      </c>
      <c r="D99" s="254">
        <v>200000</v>
      </c>
      <c r="E99" s="154" t="s">
        <v>232</v>
      </c>
      <c r="F99" s="171" t="s">
        <v>101</v>
      </c>
      <c r="G99" s="484"/>
      <c r="H99" s="622" t="s">
        <v>432</v>
      </c>
      <c r="I99" s="484"/>
      <c r="J99" s="485"/>
      <c r="K99" s="154" t="s">
        <v>415</v>
      </c>
      <c r="L99" s="615">
        <v>0</v>
      </c>
    </row>
    <row r="100" spans="1:12" ht="18.75" customHeight="1">
      <c r="A100" s="35"/>
      <c r="B100" s="538"/>
      <c r="C100" s="538"/>
      <c r="D100" s="252"/>
      <c r="E100" s="35"/>
      <c r="F100" s="48"/>
      <c r="G100" s="477"/>
      <c r="H100" s="623"/>
      <c r="I100" s="477"/>
      <c r="J100" s="482"/>
      <c r="K100" s="173">
        <v>2567</v>
      </c>
      <c r="L100" s="616"/>
    </row>
    <row r="101" spans="1:12" ht="18.75" customHeight="1">
      <c r="A101" s="35"/>
      <c r="B101" s="538"/>
      <c r="C101" s="538"/>
      <c r="D101" s="252"/>
      <c r="E101" s="35"/>
      <c r="F101" s="48"/>
      <c r="G101" s="477"/>
      <c r="H101" s="623"/>
      <c r="I101" s="477"/>
      <c r="J101" s="482"/>
      <c r="K101" s="173"/>
      <c r="L101" s="616"/>
    </row>
    <row r="102" spans="1:12" ht="18.75" customHeight="1">
      <c r="A102" s="35"/>
      <c r="B102" s="538"/>
      <c r="C102" s="538"/>
      <c r="D102" s="252"/>
      <c r="E102" s="35"/>
      <c r="F102" s="48"/>
      <c r="G102" s="477"/>
      <c r="H102" s="623"/>
      <c r="I102" s="477"/>
      <c r="J102" s="482"/>
      <c r="K102" s="173"/>
      <c r="L102" s="616"/>
    </row>
    <row r="103" spans="1:12" ht="69" customHeight="1">
      <c r="A103" s="31"/>
      <c r="B103" s="539"/>
      <c r="C103" s="539"/>
      <c r="D103" s="253"/>
      <c r="E103" s="31"/>
      <c r="F103" s="160"/>
      <c r="G103" s="486"/>
      <c r="H103" s="624"/>
      <c r="I103" s="486"/>
      <c r="J103" s="483"/>
      <c r="K103" s="183"/>
      <c r="L103" s="617"/>
    </row>
    <row r="104" spans="1:12" ht="206.25" customHeight="1">
      <c r="A104" s="339">
        <v>9</v>
      </c>
      <c r="B104" s="338" t="s">
        <v>411</v>
      </c>
      <c r="C104" s="338" t="s">
        <v>412</v>
      </c>
      <c r="D104" s="342">
        <v>200000</v>
      </c>
      <c r="E104" s="327" t="s">
        <v>232</v>
      </c>
      <c r="F104" s="340" t="s">
        <v>101</v>
      </c>
      <c r="G104" s="487"/>
      <c r="H104" s="619" t="s">
        <v>432</v>
      </c>
      <c r="I104" s="487"/>
      <c r="J104" s="481"/>
      <c r="K104" s="404">
        <v>243862</v>
      </c>
      <c r="L104" s="243">
        <v>0</v>
      </c>
    </row>
    <row r="105" spans="1:12" ht="18.75" customHeight="1">
      <c r="A105" s="543" t="s">
        <v>8</v>
      </c>
      <c r="B105" s="543"/>
      <c r="C105" s="543"/>
      <c r="D105" s="403">
        <f>SUM(D13+D40+D59+D62+D77+D83+D87+D99+D104)</f>
        <v>1800000</v>
      </c>
      <c r="E105" s="544"/>
      <c r="F105" s="545"/>
      <c r="G105" s="545"/>
      <c r="H105" s="545"/>
      <c r="I105" s="545"/>
      <c r="J105" s="545"/>
      <c r="K105" s="406"/>
      <c r="L105" s="495"/>
    </row>
    <row r="106" spans="1:10" ht="42" customHeight="1" hidden="1">
      <c r="A106" s="149"/>
      <c r="B106" s="150"/>
      <c r="C106" s="150"/>
      <c r="D106" s="153"/>
      <c r="E106" s="149"/>
      <c r="F106" s="149"/>
      <c r="G106" s="476"/>
      <c r="H106" s="476"/>
      <c r="I106" s="476"/>
      <c r="J106" s="476"/>
    </row>
    <row r="107" spans="1:10" ht="25.5" customHeight="1">
      <c r="A107" s="149"/>
      <c r="B107" s="150"/>
      <c r="C107" s="150"/>
      <c r="D107" s="153"/>
      <c r="E107" s="149"/>
      <c r="F107" s="149"/>
      <c r="G107" s="476"/>
      <c r="H107" s="476"/>
      <c r="I107" s="476"/>
      <c r="J107" s="476"/>
    </row>
    <row r="108" spans="1:10" ht="26.25" customHeight="1">
      <c r="A108" s="149"/>
      <c r="B108" s="150"/>
      <c r="C108" s="150"/>
      <c r="D108" s="153"/>
      <c r="E108" s="149"/>
      <c r="F108" s="149"/>
      <c r="G108" s="476"/>
      <c r="H108" s="476"/>
      <c r="I108" s="476"/>
      <c r="J108" s="476"/>
    </row>
    <row r="109" spans="1:11" ht="26.25" customHeight="1">
      <c r="A109" s="149"/>
      <c r="B109" s="150"/>
      <c r="C109" s="150"/>
      <c r="D109" s="153"/>
      <c r="E109" s="149"/>
      <c r="F109" s="149"/>
      <c r="G109" s="476"/>
      <c r="H109" s="476"/>
      <c r="I109" s="476"/>
      <c r="J109" s="476"/>
      <c r="K109" s="168">
        <v>14</v>
      </c>
    </row>
    <row r="110" spans="1:10" ht="18.75" customHeight="1">
      <c r="A110" s="149"/>
      <c r="B110" s="150"/>
      <c r="C110" s="150"/>
      <c r="D110" s="153"/>
      <c r="E110" s="149"/>
      <c r="F110" s="149"/>
      <c r="G110" s="476"/>
      <c r="H110" s="478"/>
      <c r="I110" s="476"/>
      <c r="J110" s="476"/>
    </row>
    <row r="111" spans="1:10" ht="18.75" customHeight="1">
      <c r="A111" s="111"/>
      <c r="B111" s="111"/>
      <c r="C111" s="111"/>
      <c r="D111" s="112"/>
      <c r="E111" s="113"/>
      <c r="F111" s="113"/>
      <c r="G111" s="488" t="s">
        <v>277</v>
      </c>
      <c r="H111" s="489"/>
      <c r="I111" s="490"/>
      <c r="J111" s="491"/>
    </row>
    <row r="112" spans="1:11" s="110" customFormat="1" ht="18.75">
      <c r="A112" s="343" t="s">
        <v>35</v>
      </c>
      <c r="B112" s="343"/>
      <c r="C112" s="343"/>
      <c r="D112" s="343"/>
      <c r="E112" s="39"/>
      <c r="F112" s="39"/>
      <c r="G112" s="477"/>
      <c r="H112" s="477"/>
      <c r="I112" s="477"/>
      <c r="J112" s="477"/>
      <c r="K112" s="427"/>
    </row>
    <row r="113" s="526" customFormat="1" ht="18.75">
      <c r="A113" s="526" t="s">
        <v>422</v>
      </c>
    </row>
    <row r="114" spans="1:11" s="110" customFormat="1" ht="19.5" customHeight="1">
      <c r="A114" s="344" t="s">
        <v>424</v>
      </c>
      <c r="B114" s="344"/>
      <c r="C114" s="344"/>
      <c r="D114" s="344"/>
      <c r="E114" s="39"/>
      <c r="F114" s="39"/>
      <c r="G114" s="477"/>
      <c r="H114" s="477"/>
      <c r="I114" s="477"/>
      <c r="J114" s="477"/>
      <c r="K114" s="427"/>
    </row>
    <row r="115" spans="1:12" s="120" customFormat="1" ht="36.75" customHeight="1">
      <c r="A115" s="453" t="s">
        <v>11</v>
      </c>
      <c r="B115" s="453" t="s">
        <v>12</v>
      </c>
      <c r="C115" s="453" t="s">
        <v>13</v>
      </c>
      <c r="D115" s="453" t="s">
        <v>15</v>
      </c>
      <c r="E115" s="453" t="s">
        <v>16</v>
      </c>
      <c r="F115" s="533" t="s">
        <v>278</v>
      </c>
      <c r="G115" s="529" t="s">
        <v>427</v>
      </c>
      <c r="H115" s="529"/>
      <c r="I115" s="529"/>
      <c r="J115" s="529"/>
      <c r="K115" s="524" t="s">
        <v>414</v>
      </c>
      <c r="L115" s="527" t="s">
        <v>431</v>
      </c>
    </row>
    <row r="116" spans="1:12" s="120" customFormat="1" ht="51.75" customHeight="1">
      <c r="A116" s="467"/>
      <c r="B116" s="468"/>
      <c r="C116" s="454" t="s">
        <v>280</v>
      </c>
      <c r="D116" s="454" t="s">
        <v>269</v>
      </c>
      <c r="E116" s="454" t="s">
        <v>17</v>
      </c>
      <c r="F116" s="534"/>
      <c r="G116" s="493" t="s">
        <v>421</v>
      </c>
      <c r="H116" s="493" t="s">
        <v>428</v>
      </c>
      <c r="I116" s="493" t="s">
        <v>429</v>
      </c>
      <c r="J116" s="493" t="s">
        <v>430</v>
      </c>
      <c r="K116" s="525"/>
      <c r="L116" s="528"/>
    </row>
    <row r="117" spans="1:12" s="110" customFormat="1" ht="19.5" customHeight="1">
      <c r="A117" s="173">
        <v>1</v>
      </c>
      <c r="B117" s="537" t="s">
        <v>262</v>
      </c>
      <c r="C117" s="537" t="s">
        <v>359</v>
      </c>
      <c r="D117" s="228">
        <v>200000</v>
      </c>
      <c r="E117" s="173" t="s">
        <v>36</v>
      </c>
      <c r="F117" s="173" t="s">
        <v>101</v>
      </c>
      <c r="G117" s="625"/>
      <c r="H117" s="481"/>
      <c r="I117" s="626"/>
      <c r="J117" s="482"/>
      <c r="K117" s="154" t="s">
        <v>415</v>
      </c>
      <c r="L117" s="430"/>
    </row>
    <row r="118" spans="1:12" s="110" customFormat="1" ht="19.5" customHeight="1">
      <c r="A118" s="35"/>
      <c r="B118" s="538"/>
      <c r="C118" s="538"/>
      <c r="D118" s="249"/>
      <c r="E118" s="35"/>
      <c r="F118" s="35"/>
      <c r="G118" s="625"/>
      <c r="H118" s="482"/>
      <c r="I118" s="626"/>
      <c r="J118" s="482"/>
      <c r="K118" s="173">
        <v>2567</v>
      </c>
      <c r="L118" s="428"/>
    </row>
    <row r="119" spans="1:12" s="110" customFormat="1" ht="19.5" customHeight="1">
      <c r="A119" s="35"/>
      <c r="B119" s="538"/>
      <c r="C119" s="538"/>
      <c r="D119" s="249"/>
      <c r="E119" s="35"/>
      <c r="F119" s="35"/>
      <c r="G119" s="625"/>
      <c r="H119" s="482"/>
      <c r="I119" s="626"/>
      <c r="J119" s="482"/>
      <c r="K119" s="428"/>
      <c r="L119" s="428"/>
    </row>
    <row r="120" spans="1:12" s="110" customFormat="1" ht="18.75" customHeight="1">
      <c r="A120" s="35"/>
      <c r="B120" s="538"/>
      <c r="C120" s="538"/>
      <c r="D120" s="249"/>
      <c r="E120" s="35"/>
      <c r="F120" s="35"/>
      <c r="G120" s="625"/>
      <c r="H120" s="627" t="s">
        <v>432</v>
      </c>
      <c r="I120" s="626"/>
      <c r="J120" s="482"/>
      <c r="K120" s="428"/>
      <c r="L120" s="428"/>
    </row>
    <row r="121" spans="1:12" s="110" customFormat="1" ht="140.25" customHeight="1">
      <c r="A121" s="31"/>
      <c r="B121" s="539"/>
      <c r="C121" s="539"/>
      <c r="D121" s="250"/>
      <c r="E121" s="35"/>
      <c r="F121" s="35"/>
      <c r="G121" s="625"/>
      <c r="H121" s="483"/>
      <c r="I121" s="626"/>
      <c r="J121" s="482"/>
      <c r="K121" s="428"/>
      <c r="L121" s="428">
        <v>0</v>
      </c>
    </row>
    <row r="122" spans="1:12" s="110" customFormat="1" ht="21.75" customHeight="1">
      <c r="A122" s="546" t="s">
        <v>8</v>
      </c>
      <c r="B122" s="547"/>
      <c r="C122" s="548"/>
      <c r="D122" s="403">
        <f>SUM(D117:D121)</f>
        <v>200000</v>
      </c>
      <c r="E122" s="544"/>
      <c r="F122" s="545"/>
      <c r="G122" s="545"/>
      <c r="H122" s="545"/>
      <c r="I122" s="545"/>
      <c r="J122" s="545"/>
      <c r="K122" s="406"/>
      <c r="L122" s="494"/>
    </row>
    <row r="123" spans="1:11" s="110" customFormat="1" ht="21.75" customHeight="1">
      <c r="A123" s="27"/>
      <c r="B123" s="27"/>
      <c r="C123" s="27"/>
      <c r="D123" s="27"/>
      <c r="E123" s="27"/>
      <c r="F123" s="27"/>
      <c r="G123" s="470"/>
      <c r="H123" s="470"/>
      <c r="I123" s="470"/>
      <c r="J123" s="470"/>
      <c r="K123" s="427"/>
    </row>
    <row r="124" ht="24.75" customHeight="1"/>
    <row r="125" ht="18.75"/>
    <row r="126" ht="18.75" customHeight="1"/>
    <row r="127" ht="29.25" customHeight="1"/>
    <row r="128" ht="18.75" customHeight="1"/>
    <row r="129" ht="18.75" customHeight="1"/>
    <row r="132" ht="18.75" customHeight="1">
      <c r="K132" s="168">
        <v>15</v>
      </c>
    </row>
    <row r="134" ht="18.75" customHeight="1">
      <c r="H134" s="492"/>
    </row>
  </sheetData>
  <sheetProtection/>
  <mergeCells count="65">
    <mergeCell ref="H99:H103"/>
    <mergeCell ref="L99:L103"/>
    <mergeCell ref="C40:C43"/>
    <mergeCell ref="C83:C86"/>
    <mergeCell ref="B77:B82"/>
    <mergeCell ref="C77:C82"/>
    <mergeCell ref="H40:H43"/>
    <mergeCell ref="L40:L43"/>
    <mergeCell ref="C62:C64"/>
    <mergeCell ref="B83:B86"/>
    <mergeCell ref="F115:F116"/>
    <mergeCell ref="G11:J11"/>
    <mergeCell ref="G3:I3"/>
    <mergeCell ref="A9:E9"/>
    <mergeCell ref="A36:E36"/>
    <mergeCell ref="A55:E55"/>
    <mergeCell ref="A73:E73"/>
    <mergeCell ref="A95:E95"/>
    <mergeCell ref="A6:J6"/>
    <mergeCell ref="B59:B61"/>
    <mergeCell ref="F57:F58"/>
    <mergeCell ref="F38:F39"/>
    <mergeCell ref="A122:C122"/>
    <mergeCell ref="E122:J122"/>
    <mergeCell ref="G115:J115"/>
    <mergeCell ref="F11:F12"/>
    <mergeCell ref="B117:B121"/>
    <mergeCell ref="C117:C121"/>
    <mergeCell ref="B87:B90"/>
    <mergeCell ref="C87:C90"/>
    <mergeCell ref="B40:B43"/>
    <mergeCell ref="C59:C61"/>
    <mergeCell ref="A105:C105"/>
    <mergeCell ref="E105:J105"/>
    <mergeCell ref="B99:B103"/>
    <mergeCell ref="G93:I93"/>
    <mergeCell ref="F97:F98"/>
    <mergeCell ref="C99:C103"/>
    <mergeCell ref="K97:K98"/>
    <mergeCell ref="G2:I2"/>
    <mergeCell ref="G53:I53"/>
    <mergeCell ref="A4:J4"/>
    <mergeCell ref="A5:J5"/>
    <mergeCell ref="B62:B64"/>
    <mergeCell ref="B13:B19"/>
    <mergeCell ref="C13:C19"/>
    <mergeCell ref="G57:J57"/>
    <mergeCell ref="G38:J38"/>
    <mergeCell ref="F75:F76"/>
    <mergeCell ref="G75:J75"/>
    <mergeCell ref="K11:K12"/>
    <mergeCell ref="K38:K39"/>
    <mergeCell ref="K57:K58"/>
    <mergeCell ref="K75:K76"/>
    <mergeCell ref="G34:I34"/>
    <mergeCell ref="K115:K116"/>
    <mergeCell ref="A113:IV113"/>
    <mergeCell ref="L11:L12"/>
    <mergeCell ref="L38:L39"/>
    <mergeCell ref="L57:L58"/>
    <mergeCell ref="L75:L76"/>
    <mergeCell ref="L97:L98"/>
    <mergeCell ref="L115:L116"/>
    <mergeCell ref="G97:J97"/>
    <mergeCell ref="G71:I71"/>
  </mergeCells>
  <printOptions horizontalCentered="1"/>
  <pageMargins left="0.3937007874015748" right="0.31496062992125984" top="0.5905511811023622" bottom="0.31496062992125984" header="0.5118110236220472" footer="0.5118110236220472"/>
  <pageSetup fitToHeight="0" fitToWidth="1" horizontalDpi="600" verticalDpi="600" orientation="landscape" paperSize="9" scale="91" r:id="rId2"/>
  <rowBreaks count="6" manualBreakCount="6">
    <brk id="32" max="18" man="1"/>
    <brk id="51" max="18" man="1"/>
    <brk id="69" max="18" man="1"/>
    <brk id="91" max="18" man="1"/>
    <brk id="109" max="18" man="1"/>
    <brk id="133" max="18" man="1"/>
  </rowBreaks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L201"/>
  <sheetViews>
    <sheetView zoomScale="80" zoomScaleNormal="80" zoomScaleSheetLayoutView="80" workbookViewId="0" topLeftCell="A1">
      <selection activeCell="H7" sqref="H7:H9"/>
    </sheetView>
  </sheetViews>
  <sheetFormatPr defaultColWidth="9.140625" defaultRowHeight="12.75"/>
  <cols>
    <col min="1" max="1" width="6.00390625" style="121" customWidth="1"/>
    <col min="2" max="2" width="23.57421875" style="121" customWidth="1"/>
    <col min="3" max="3" width="42.57421875" style="121" customWidth="1"/>
    <col min="4" max="4" width="14.00390625" style="121" customWidth="1"/>
    <col min="5" max="5" width="9.8515625" style="121" customWidth="1"/>
    <col min="6" max="6" width="12.8515625" style="121" customWidth="1"/>
    <col min="7" max="10" width="11.7109375" style="121" customWidth="1"/>
    <col min="11" max="11" width="9.140625" style="121" customWidth="1"/>
    <col min="12" max="12" width="14.421875" style="176" customWidth="1"/>
    <col min="13" max="16384" width="9.140625" style="121" customWidth="1"/>
  </cols>
  <sheetData>
    <row r="2" spans="1:10" ht="19.5" customHeight="1">
      <c r="A2" s="122"/>
      <c r="B2" s="123"/>
      <c r="C2" s="123"/>
      <c r="D2" s="124"/>
      <c r="E2" s="122"/>
      <c r="F2" s="122"/>
      <c r="G2" s="546" t="s">
        <v>277</v>
      </c>
      <c r="H2" s="547"/>
      <c r="I2" s="548"/>
      <c r="J2" s="123"/>
    </row>
    <row r="3" spans="1:5" ht="19.5" customHeight="1">
      <c r="A3" s="560" t="s">
        <v>32</v>
      </c>
      <c r="B3" s="560"/>
      <c r="C3" s="560"/>
      <c r="D3" s="560"/>
      <c r="E3" s="560"/>
    </row>
    <row r="4" spans="1:5" ht="19.5" customHeight="1">
      <c r="A4" s="561" t="s">
        <v>248</v>
      </c>
      <c r="B4" s="561"/>
      <c r="C4" s="561"/>
      <c r="D4" s="561"/>
      <c r="E4" s="561"/>
    </row>
    <row r="5" spans="1:12" s="120" customFormat="1" ht="36.75" customHeight="1">
      <c r="A5" s="453" t="s">
        <v>11</v>
      </c>
      <c r="B5" s="453" t="s">
        <v>12</v>
      </c>
      <c r="C5" s="453" t="s">
        <v>13</v>
      </c>
      <c r="D5" s="453" t="s">
        <v>15</v>
      </c>
      <c r="E5" s="453" t="s">
        <v>16</v>
      </c>
      <c r="F5" s="533" t="s">
        <v>278</v>
      </c>
      <c r="G5" s="529" t="s">
        <v>427</v>
      </c>
      <c r="H5" s="529"/>
      <c r="I5" s="529"/>
      <c r="J5" s="529"/>
      <c r="K5" s="524" t="s">
        <v>414</v>
      </c>
      <c r="L5" s="524" t="s">
        <v>431</v>
      </c>
    </row>
    <row r="6" spans="1:12" s="120" customFormat="1" ht="51.75" customHeight="1">
      <c r="A6" s="467"/>
      <c r="B6" s="468"/>
      <c r="C6" s="454" t="s">
        <v>280</v>
      </c>
      <c r="D6" s="454" t="s">
        <v>269</v>
      </c>
      <c r="E6" s="454" t="s">
        <v>17</v>
      </c>
      <c r="F6" s="534"/>
      <c r="G6" s="493" t="s">
        <v>421</v>
      </c>
      <c r="H6" s="493" t="s">
        <v>428</v>
      </c>
      <c r="I6" s="493" t="s">
        <v>429</v>
      </c>
      <c r="J6" s="493" t="s">
        <v>430</v>
      </c>
      <c r="K6" s="525"/>
      <c r="L6" s="525"/>
    </row>
    <row r="7" spans="1:12" s="142" customFormat="1" ht="19.5" customHeight="1">
      <c r="A7" s="173">
        <v>1</v>
      </c>
      <c r="B7" s="537" t="s">
        <v>263</v>
      </c>
      <c r="C7" s="174" t="s">
        <v>256</v>
      </c>
      <c r="D7" s="228">
        <v>10000</v>
      </c>
      <c r="E7" s="173" t="s">
        <v>36</v>
      </c>
      <c r="F7" s="173" t="s">
        <v>188</v>
      </c>
      <c r="G7" s="36"/>
      <c r="H7" s="599" t="s">
        <v>432</v>
      </c>
      <c r="I7" s="36"/>
      <c r="J7" s="36"/>
      <c r="K7" s="154" t="s">
        <v>415</v>
      </c>
      <c r="L7" s="604"/>
    </row>
    <row r="8" spans="1:12" s="142" customFormat="1" ht="19.5" customHeight="1">
      <c r="A8" s="35"/>
      <c r="B8" s="538"/>
      <c r="C8" s="36"/>
      <c r="D8" s="229"/>
      <c r="E8" s="36"/>
      <c r="F8" s="36"/>
      <c r="G8" s="36"/>
      <c r="H8" s="610"/>
      <c r="I8" s="36"/>
      <c r="J8" s="36"/>
      <c r="K8" s="173">
        <v>2567</v>
      </c>
      <c r="L8" s="605">
        <v>0</v>
      </c>
    </row>
    <row r="9" spans="1:12" s="142" customFormat="1" ht="19.5" customHeight="1">
      <c r="A9" s="31"/>
      <c r="B9" s="539"/>
      <c r="C9" s="40"/>
      <c r="D9" s="230"/>
      <c r="E9" s="31"/>
      <c r="F9" s="31"/>
      <c r="G9" s="40"/>
      <c r="H9" s="600"/>
      <c r="I9" s="40"/>
      <c r="J9" s="40"/>
      <c r="K9" s="183"/>
      <c r="L9" s="606"/>
    </row>
    <row r="10" spans="1:12" s="142" customFormat="1" ht="19.5" customHeight="1">
      <c r="A10" s="173">
        <v>2</v>
      </c>
      <c r="B10" s="537" t="s">
        <v>410</v>
      </c>
      <c r="C10" s="174" t="s">
        <v>256</v>
      </c>
      <c r="D10" s="228">
        <v>20000</v>
      </c>
      <c r="E10" s="173" t="s">
        <v>36</v>
      </c>
      <c r="F10" s="173" t="s">
        <v>188</v>
      </c>
      <c r="G10" s="36"/>
      <c r="H10" s="599" t="s">
        <v>432</v>
      </c>
      <c r="I10" s="36"/>
      <c r="J10" s="36"/>
      <c r="K10" s="154" t="s">
        <v>415</v>
      </c>
      <c r="L10" s="604"/>
    </row>
    <row r="11" spans="1:12" s="142" customFormat="1" ht="19.5" customHeight="1">
      <c r="A11" s="35"/>
      <c r="B11" s="538"/>
      <c r="C11" s="36"/>
      <c r="D11" s="229"/>
      <c r="E11" s="36"/>
      <c r="F11" s="36"/>
      <c r="G11" s="36"/>
      <c r="H11" s="610"/>
      <c r="I11" s="36"/>
      <c r="J11" s="36"/>
      <c r="K11" s="173">
        <v>2567</v>
      </c>
      <c r="L11" s="605">
        <v>0</v>
      </c>
    </row>
    <row r="12" spans="1:12" s="142" customFormat="1" ht="19.5" customHeight="1">
      <c r="A12" s="31"/>
      <c r="B12" s="539"/>
      <c r="C12" s="40"/>
      <c r="D12" s="230"/>
      <c r="E12" s="31"/>
      <c r="F12" s="31"/>
      <c r="G12" s="40"/>
      <c r="H12" s="600"/>
      <c r="I12" s="40"/>
      <c r="J12" s="40"/>
      <c r="K12" s="183"/>
      <c r="L12" s="606"/>
    </row>
    <row r="13" spans="1:12" s="125" customFormat="1" ht="18.75">
      <c r="A13" s="546" t="s">
        <v>8</v>
      </c>
      <c r="B13" s="547"/>
      <c r="C13" s="548"/>
      <c r="D13" s="231">
        <f>SUM(D7:D12)</f>
        <v>30000</v>
      </c>
      <c r="E13" s="562"/>
      <c r="F13" s="562"/>
      <c r="G13" s="562"/>
      <c r="H13" s="562"/>
      <c r="I13" s="562"/>
      <c r="J13" s="562"/>
      <c r="K13" s="408"/>
      <c r="L13" s="497"/>
    </row>
    <row r="14" spans="1:11" ht="20.25">
      <c r="A14" s="122"/>
      <c r="B14" s="123"/>
      <c r="C14" s="123"/>
      <c r="D14" s="124"/>
      <c r="E14" s="122"/>
      <c r="F14" s="122"/>
      <c r="G14" s="123"/>
      <c r="H14" s="123"/>
      <c r="I14" s="123"/>
      <c r="J14" s="123"/>
      <c r="K14" s="168"/>
    </row>
    <row r="15" spans="1:10" ht="20.25">
      <c r="A15" s="122"/>
      <c r="B15" s="123"/>
      <c r="C15" s="123"/>
      <c r="D15" s="124"/>
      <c r="E15" s="122"/>
      <c r="F15" s="122"/>
      <c r="G15" s="123"/>
      <c r="H15" s="123"/>
      <c r="I15" s="123"/>
      <c r="J15" s="123"/>
    </row>
    <row r="16" spans="1:10" ht="20.25">
      <c r="A16" s="122"/>
      <c r="B16" s="123"/>
      <c r="C16" s="123"/>
      <c r="D16" s="124"/>
      <c r="E16" s="122"/>
      <c r="F16" s="122"/>
      <c r="G16" s="123"/>
      <c r="H16" s="123"/>
      <c r="I16" s="123"/>
      <c r="J16" s="123"/>
    </row>
    <row r="17" spans="1:10" ht="20.25">
      <c r="A17" s="122"/>
      <c r="B17" s="123"/>
      <c r="C17" s="123"/>
      <c r="D17" s="124"/>
      <c r="E17" s="122"/>
      <c r="F17" s="122"/>
      <c r="G17" s="123"/>
      <c r="H17" s="123"/>
      <c r="I17" s="123"/>
      <c r="J17" s="123"/>
    </row>
    <row r="18" spans="1:10" ht="20.25">
      <c r="A18" s="122"/>
      <c r="B18" s="123"/>
      <c r="C18" s="123"/>
      <c r="D18" s="124"/>
      <c r="E18" s="122"/>
      <c r="F18" s="122"/>
      <c r="G18" s="123"/>
      <c r="H18" s="123"/>
      <c r="I18" s="123"/>
      <c r="J18" s="123"/>
    </row>
    <row r="19" spans="1:10" ht="20.25">
      <c r="A19" s="122"/>
      <c r="B19" s="123"/>
      <c r="C19" s="123"/>
      <c r="D19" s="124"/>
      <c r="E19" s="122"/>
      <c r="F19" s="122"/>
      <c r="G19" s="123"/>
      <c r="H19" s="123"/>
      <c r="I19" s="123"/>
      <c r="J19" s="123"/>
    </row>
    <row r="20" spans="1:10" ht="20.25">
      <c r="A20" s="122"/>
      <c r="B20" s="123"/>
      <c r="C20" s="123"/>
      <c r="D20" s="124"/>
      <c r="E20" s="122"/>
      <c r="F20" s="122"/>
      <c r="G20" s="123"/>
      <c r="H20" s="123"/>
      <c r="I20" s="123"/>
      <c r="J20" s="123"/>
    </row>
    <row r="21" spans="1:10" ht="20.25">
      <c r="A21" s="122"/>
      <c r="B21" s="123"/>
      <c r="C21" s="123"/>
      <c r="D21" s="124"/>
      <c r="E21" s="122"/>
      <c r="F21" s="122"/>
      <c r="G21" s="123"/>
      <c r="H21" s="123"/>
      <c r="I21" s="123"/>
      <c r="J21" s="123"/>
    </row>
    <row r="22" spans="1:10" ht="20.25">
      <c r="A22" s="122"/>
      <c r="B22" s="123"/>
      <c r="C22" s="123"/>
      <c r="D22" s="124"/>
      <c r="E22" s="122"/>
      <c r="F22" s="122"/>
      <c r="G22" s="123"/>
      <c r="H22" s="123"/>
      <c r="I22" s="123"/>
      <c r="J22" s="123"/>
    </row>
    <row r="23" spans="1:10" ht="20.25">
      <c r="A23" s="122"/>
      <c r="B23" s="123"/>
      <c r="C23" s="123"/>
      <c r="D23" s="124"/>
      <c r="E23" s="122"/>
      <c r="F23" s="122"/>
      <c r="G23" s="123"/>
      <c r="H23" s="123"/>
      <c r="I23" s="123"/>
      <c r="J23" s="123"/>
    </row>
    <row r="24" spans="1:10" ht="20.25">
      <c r="A24" s="122"/>
      <c r="B24" s="123"/>
      <c r="C24" s="123"/>
      <c r="D24" s="124"/>
      <c r="E24" s="122"/>
      <c r="F24" s="122"/>
      <c r="G24" s="123"/>
      <c r="H24" s="123"/>
      <c r="I24" s="123"/>
      <c r="J24" s="123"/>
    </row>
    <row r="25" spans="1:10" ht="20.25">
      <c r="A25" s="122"/>
      <c r="B25" s="123"/>
      <c r="C25" s="123"/>
      <c r="D25" s="124"/>
      <c r="E25" s="122"/>
      <c r="F25" s="122"/>
      <c r="G25" s="123"/>
      <c r="H25" s="123"/>
      <c r="I25" s="123"/>
      <c r="J25" s="123"/>
    </row>
    <row r="26" spans="1:10" ht="20.25">
      <c r="A26" s="122"/>
      <c r="B26" s="123"/>
      <c r="C26" s="123"/>
      <c r="D26" s="124"/>
      <c r="E26" s="122"/>
      <c r="F26" s="122"/>
      <c r="G26" s="123"/>
      <c r="H26" s="123"/>
      <c r="I26" s="123"/>
      <c r="J26" s="123"/>
    </row>
    <row r="27" spans="1:10" ht="20.25">
      <c r="A27" s="122"/>
      <c r="B27" s="123"/>
      <c r="C27" s="123"/>
      <c r="D27" s="124"/>
      <c r="E27" s="122"/>
      <c r="F27" s="122"/>
      <c r="G27" s="123"/>
      <c r="H27" s="123"/>
      <c r="I27" s="123"/>
      <c r="J27" s="123"/>
    </row>
    <row r="28" spans="1:10" ht="20.25">
      <c r="A28" s="122"/>
      <c r="B28" s="123"/>
      <c r="C28" s="123"/>
      <c r="D28" s="124"/>
      <c r="E28" s="122"/>
      <c r="F28" s="122"/>
      <c r="G28" s="123"/>
      <c r="H28" s="192"/>
      <c r="I28" s="123"/>
      <c r="J28" s="123"/>
    </row>
    <row r="29" spans="1:10" ht="20.25">
      <c r="A29" s="122"/>
      <c r="B29" s="123"/>
      <c r="C29" s="123"/>
      <c r="D29" s="124"/>
      <c r="E29" s="122"/>
      <c r="F29" s="122"/>
      <c r="G29" s="123"/>
      <c r="H29" s="192"/>
      <c r="I29" s="123"/>
      <c r="J29" s="123"/>
    </row>
    <row r="30" spans="1:10" ht="19.5" customHeight="1">
      <c r="A30" s="122"/>
      <c r="B30" s="123"/>
      <c r="C30" s="123"/>
      <c r="D30" s="124"/>
      <c r="E30" s="122"/>
      <c r="F30" s="122"/>
      <c r="G30" s="546" t="s">
        <v>277</v>
      </c>
      <c r="H30" s="547"/>
      <c r="I30" s="548"/>
      <c r="J30" s="123"/>
    </row>
    <row r="31" spans="1:5" s="176" customFormat="1" ht="19.5" customHeight="1">
      <c r="A31" s="563" t="s">
        <v>32</v>
      </c>
      <c r="B31" s="563"/>
      <c r="C31" s="563"/>
      <c r="D31" s="563"/>
      <c r="E31" s="563"/>
    </row>
    <row r="32" spans="1:5" s="176" customFormat="1" ht="19.5" customHeight="1">
      <c r="A32" s="565" t="s">
        <v>288</v>
      </c>
      <c r="B32" s="565"/>
      <c r="C32" s="565"/>
      <c r="D32" s="565"/>
      <c r="E32" s="565"/>
    </row>
    <row r="33" spans="1:12" s="120" customFormat="1" ht="36.75" customHeight="1">
      <c r="A33" s="453" t="s">
        <v>11</v>
      </c>
      <c r="B33" s="453" t="s">
        <v>12</v>
      </c>
      <c r="C33" s="453" t="s">
        <v>13</v>
      </c>
      <c r="D33" s="453" t="s">
        <v>15</v>
      </c>
      <c r="E33" s="453" t="s">
        <v>16</v>
      </c>
      <c r="F33" s="533" t="s">
        <v>278</v>
      </c>
      <c r="G33" s="529" t="s">
        <v>427</v>
      </c>
      <c r="H33" s="529"/>
      <c r="I33" s="529"/>
      <c r="J33" s="529"/>
      <c r="K33" s="524" t="s">
        <v>414</v>
      </c>
      <c r="L33" s="524" t="s">
        <v>431</v>
      </c>
    </row>
    <row r="34" spans="1:12" s="120" customFormat="1" ht="51.75" customHeight="1">
      <c r="A34" s="467"/>
      <c r="B34" s="468"/>
      <c r="C34" s="454" t="s">
        <v>280</v>
      </c>
      <c r="D34" s="454" t="s">
        <v>269</v>
      </c>
      <c r="E34" s="454" t="s">
        <v>17</v>
      </c>
      <c r="F34" s="534"/>
      <c r="G34" s="493" t="s">
        <v>421</v>
      </c>
      <c r="H34" s="493" t="s">
        <v>428</v>
      </c>
      <c r="I34" s="493" t="s">
        <v>429</v>
      </c>
      <c r="J34" s="493" t="s">
        <v>430</v>
      </c>
      <c r="K34" s="525"/>
      <c r="L34" s="525"/>
    </row>
    <row r="35" spans="1:12" s="125" customFormat="1" ht="18.75">
      <c r="A35" s="154">
        <v>1</v>
      </c>
      <c r="B35" s="165" t="s">
        <v>295</v>
      </c>
      <c r="C35" s="155" t="s">
        <v>189</v>
      </c>
      <c r="D35" s="217">
        <v>100000</v>
      </c>
      <c r="E35" s="154" t="s">
        <v>36</v>
      </c>
      <c r="F35" s="154" t="s">
        <v>188</v>
      </c>
      <c r="G35" s="139"/>
      <c r="H35" s="139"/>
      <c r="I35" s="139"/>
      <c r="J35" s="139"/>
      <c r="K35" s="443" t="s">
        <v>416</v>
      </c>
      <c r="L35" s="554">
        <v>0</v>
      </c>
    </row>
    <row r="36" spans="1:12" s="181" customFormat="1" ht="18.75">
      <c r="A36" s="183"/>
      <c r="B36" s="191" t="s">
        <v>296</v>
      </c>
      <c r="C36" s="184"/>
      <c r="D36" s="225"/>
      <c r="E36" s="183"/>
      <c r="F36" s="183"/>
      <c r="G36" s="186"/>
      <c r="H36" s="603" t="s">
        <v>432</v>
      </c>
      <c r="I36" s="186"/>
      <c r="J36" s="186"/>
      <c r="K36" s="444">
        <v>2567</v>
      </c>
      <c r="L36" s="555"/>
    </row>
    <row r="37" spans="1:12" s="181" customFormat="1" ht="18.75">
      <c r="A37" s="173">
        <v>2</v>
      </c>
      <c r="B37" s="566" t="s">
        <v>360</v>
      </c>
      <c r="C37" s="165" t="s">
        <v>178</v>
      </c>
      <c r="D37" s="217">
        <v>55000</v>
      </c>
      <c r="E37" s="154" t="s">
        <v>36</v>
      </c>
      <c r="F37" s="154" t="s">
        <v>188</v>
      </c>
      <c r="G37" s="179"/>
      <c r="H37" s="180"/>
      <c r="I37" s="179"/>
      <c r="J37" s="179"/>
      <c r="K37" s="443" t="s">
        <v>417</v>
      </c>
      <c r="L37" s="554">
        <v>0</v>
      </c>
    </row>
    <row r="38" spans="1:12" s="181" customFormat="1" ht="18.75">
      <c r="A38" s="173"/>
      <c r="B38" s="567"/>
      <c r="C38" s="178"/>
      <c r="D38" s="226"/>
      <c r="E38" s="173"/>
      <c r="F38" s="173"/>
      <c r="G38" s="179"/>
      <c r="H38" s="596" t="s">
        <v>432</v>
      </c>
      <c r="I38" s="179"/>
      <c r="J38" s="179"/>
      <c r="K38" s="199">
        <v>2567</v>
      </c>
      <c r="L38" s="556"/>
    </row>
    <row r="39" spans="1:12" s="181" customFormat="1" ht="18.75">
      <c r="A39" s="183"/>
      <c r="B39" s="568"/>
      <c r="C39" s="184"/>
      <c r="D39" s="225"/>
      <c r="E39" s="183"/>
      <c r="F39" s="183"/>
      <c r="G39" s="186"/>
      <c r="H39" s="187"/>
      <c r="I39" s="186"/>
      <c r="J39" s="186"/>
      <c r="K39" s="444"/>
      <c r="L39" s="555"/>
    </row>
    <row r="40" spans="1:12" s="181" customFormat="1" ht="82.5" customHeight="1">
      <c r="A40" s="346">
        <v>3</v>
      </c>
      <c r="B40" s="158" t="s">
        <v>361</v>
      </c>
      <c r="C40" s="341" t="s">
        <v>189</v>
      </c>
      <c r="D40" s="347">
        <v>1340000</v>
      </c>
      <c r="E40" s="341" t="s">
        <v>36</v>
      </c>
      <c r="F40" s="341" t="s">
        <v>188</v>
      </c>
      <c r="G40" s="596" t="s">
        <v>432</v>
      </c>
      <c r="H40" s="349"/>
      <c r="I40" s="348"/>
      <c r="J40" s="348"/>
      <c r="K40" s="445">
        <v>243862</v>
      </c>
      <c r="L40" s="447">
        <v>218100</v>
      </c>
    </row>
    <row r="41" spans="1:12" s="189" customFormat="1" ht="18.75">
      <c r="A41" s="154">
        <v>4</v>
      </c>
      <c r="B41" s="165" t="s">
        <v>362</v>
      </c>
      <c r="C41" s="165" t="s">
        <v>289</v>
      </c>
      <c r="D41" s="217">
        <v>200000</v>
      </c>
      <c r="E41" s="154" t="s">
        <v>36</v>
      </c>
      <c r="F41" s="154" t="s">
        <v>188</v>
      </c>
      <c r="G41" s="163"/>
      <c r="H41" s="188"/>
      <c r="I41" s="163"/>
      <c r="J41" s="163"/>
      <c r="K41" s="199" t="s">
        <v>415</v>
      </c>
      <c r="L41" s="554">
        <v>0</v>
      </c>
    </row>
    <row r="42" spans="1:12" s="189" customFormat="1" ht="18.75">
      <c r="A42" s="173"/>
      <c r="B42" s="174" t="s">
        <v>363</v>
      </c>
      <c r="C42" s="174" t="s">
        <v>290</v>
      </c>
      <c r="D42" s="226"/>
      <c r="E42" s="173"/>
      <c r="F42" s="173"/>
      <c r="G42" s="179"/>
      <c r="H42" s="596" t="s">
        <v>432</v>
      </c>
      <c r="I42" s="179"/>
      <c r="J42" s="179"/>
      <c r="K42" s="199">
        <v>2567</v>
      </c>
      <c r="L42" s="556"/>
    </row>
    <row r="43" spans="1:12" s="189" customFormat="1" ht="18.75" customHeight="1" hidden="1">
      <c r="A43" s="173"/>
      <c r="B43" s="174" t="s">
        <v>364</v>
      </c>
      <c r="C43" s="174" t="s">
        <v>291</v>
      </c>
      <c r="D43" s="226"/>
      <c r="E43" s="173"/>
      <c r="F43" s="173"/>
      <c r="G43" s="179"/>
      <c r="H43" s="180"/>
      <c r="I43" s="179"/>
      <c r="J43" s="179"/>
      <c r="K43" s="168"/>
      <c r="L43" s="556"/>
    </row>
    <row r="44" spans="1:12" s="189" customFormat="1" ht="18.75">
      <c r="A44" s="183"/>
      <c r="B44" s="191" t="s">
        <v>364</v>
      </c>
      <c r="C44" s="191" t="s">
        <v>323</v>
      </c>
      <c r="D44" s="227"/>
      <c r="E44" s="183"/>
      <c r="F44" s="183"/>
      <c r="G44" s="186"/>
      <c r="H44" s="187"/>
      <c r="I44" s="186"/>
      <c r="J44" s="186"/>
      <c r="K44" s="168"/>
      <c r="L44" s="555"/>
    </row>
    <row r="45" spans="1:12" s="190" customFormat="1" ht="18.75">
      <c r="A45" s="564" t="s">
        <v>8</v>
      </c>
      <c r="B45" s="564"/>
      <c r="C45" s="564"/>
      <c r="D45" s="220">
        <f>SUM(D35:D44)</f>
        <v>1695000</v>
      </c>
      <c r="E45" s="559"/>
      <c r="F45" s="559"/>
      <c r="G45" s="559"/>
      <c r="H45" s="559"/>
      <c r="I45" s="559"/>
      <c r="J45" s="559"/>
      <c r="K45" s="421"/>
      <c r="L45" s="447">
        <f>SUM(L35:L44)</f>
        <v>218100</v>
      </c>
    </row>
    <row r="46" spans="1:10" ht="20.25">
      <c r="A46" s="122"/>
      <c r="B46" s="123"/>
      <c r="C46" s="123"/>
      <c r="D46" s="124"/>
      <c r="E46" s="122"/>
      <c r="F46" s="122"/>
      <c r="G46" s="123"/>
      <c r="H46" s="123"/>
      <c r="I46" s="123"/>
      <c r="J46" s="123"/>
    </row>
    <row r="47" spans="1:10" ht="20.25">
      <c r="A47" s="122"/>
      <c r="B47" s="123"/>
      <c r="C47" s="123"/>
      <c r="D47" s="124"/>
      <c r="E47" s="122"/>
      <c r="F47" s="122"/>
      <c r="G47" s="123"/>
      <c r="H47" s="123"/>
      <c r="I47" s="123"/>
      <c r="J47" s="123"/>
    </row>
    <row r="48" spans="1:10" ht="20.25">
      <c r="A48" s="122"/>
      <c r="B48" s="123"/>
      <c r="C48" s="123"/>
      <c r="D48" s="124"/>
      <c r="E48" s="122"/>
      <c r="F48" s="122"/>
      <c r="G48" s="123"/>
      <c r="H48" s="123"/>
      <c r="I48" s="123"/>
      <c r="J48" s="123"/>
    </row>
    <row r="49" spans="1:10" ht="20.25">
      <c r="A49" s="122"/>
      <c r="B49" s="123"/>
      <c r="C49" s="123"/>
      <c r="D49" s="124"/>
      <c r="E49" s="122"/>
      <c r="F49" s="122"/>
      <c r="G49" s="123"/>
      <c r="H49" s="123"/>
      <c r="I49" s="123"/>
      <c r="J49" s="123"/>
    </row>
    <row r="50" spans="1:10" ht="20.25">
      <c r="A50" s="122"/>
      <c r="B50" s="123"/>
      <c r="C50" s="123"/>
      <c r="D50" s="124"/>
      <c r="E50" s="122"/>
      <c r="F50" s="122"/>
      <c r="G50" s="123"/>
      <c r="H50" s="123"/>
      <c r="I50" s="123"/>
      <c r="J50" s="123"/>
    </row>
    <row r="51" spans="1:10" ht="20.25">
      <c r="A51" s="122"/>
      <c r="B51" s="123"/>
      <c r="C51" s="123"/>
      <c r="D51" s="124"/>
      <c r="E51" s="122"/>
      <c r="F51" s="122"/>
      <c r="G51" s="123"/>
      <c r="H51" s="123"/>
      <c r="I51" s="123"/>
      <c r="J51" s="123"/>
    </row>
    <row r="52" spans="1:10" ht="20.25">
      <c r="A52" s="122"/>
      <c r="B52" s="123"/>
      <c r="C52" s="123"/>
      <c r="D52" s="124"/>
      <c r="E52" s="122"/>
      <c r="F52" s="122"/>
      <c r="G52" s="123"/>
      <c r="H52" s="123"/>
      <c r="I52" s="123"/>
      <c r="J52" s="123"/>
    </row>
    <row r="53" spans="1:10" ht="20.25">
      <c r="A53" s="122"/>
      <c r="B53" s="123"/>
      <c r="C53" s="123"/>
      <c r="D53" s="124"/>
      <c r="E53" s="122"/>
      <c r="F53" s="122"/>
      <c r="G53" s="123"/>
      <c r="H53" s="123"/>
      <c r="I53" s="123"/>
      <c r="J53" s="123"/>
    </row>
    <row r="54" spans="1:10" ht="20.25">
      <c r="A54" s="122"/>
      <c r="B54" s="123"/>
      <c r="C54" s="123"/>
      <c r="D54" s="124"/>
      <c r="E54" s="122"/>
      <c r="F54" s="122"/>
      <c r="G54" s="123"/>
      <c r="H54" s="123"/>
      <c r="I54" s="123"/>
      <c r="J54" s="123"/>
    </row>
    <row r="55" spans="1:10" s="176" customFormat="1" ht="20.25">
      <c r="A55" s="192"/>
      <c r="B55" s="193"/>
      <c r="C55" s="193"/>
      <c r="D55" s="194"/>
      <c r="E55" s="192"/>
      <c r="F55" s="192"/>
      <c r="G55" s="193"/>
      <c r="H55" s="193"/>
      <c r="I55" s="193"/>
      <c r="J55" s="193"/>
    </row>
    <row r="56" spans="1:10" s="176" customFormat="1" ht="20.25">
      <c r="A56" s="192"/>
      <c r="B56" s="193"/>
      <c r="C56" s="193"/>
      <c r="D56" s="194"/>
      <c r="E56" s="192"/>
      <c r="F56" s="192"/>
      <c r="G56" s="193"/>
      <c r="H56" s="193"/>
      <c r="I56" s="193"/>
      <c r="J56" s="193"/>
    </row>
    <row r="57" spans="1:10" s="176" customFormat="1" ht="20.25">
      <c r="A57" s="195"/>
      <c r="B57" s="195"/>
      <c r="C57" s="195"/>
      <c r="D57" s="196"/>
      <c r="E57" s="197"/>
      <c r="F57" s="197"/>
      <c r="G57" s="546" t="s">
        <v>277</v>
      </c>
      <c r="H57" s="547"/>
      <c r="I57" s="548"/>
      <c r="J57" s="197"/>
    </row>
    <row r="58" spans="1:10" s="176" customFormat="1" ht="20.25">
      <c r="A58" s="563" t="s">
        <v>32</v>
      </c>
      <c r="B58" s="563"/>
      <c r="C58" s="563"/>
      <c r="D58" s="563"/>
      <c r="E58" s="563"/>
      <c r="F58" s="198"/>
      <c r="G58" s="198"/>
      <c r="H58" s="198"/>
      <c r="I58" s="198"/>
      <c r="J58" s="198"/>
    </row>
    <row r="59" spans="1:10" s="176" customFormat="1" ht="20.25">
      <c r="A59" s="573" t="s">
        <v>287</v>
      </c>
      <c r="B59" s="573"/>
      <c r="C59" s="573"/>
      <c r="D59" s="573"/>
      <c r="E59" s="573"/>
      <c r="F59" s="198"/>
      <c r="G59" s="198"/>
      <c r="H59" s="198"/>
      <c r="I59" s="198"/>
      <c r="J59" s="198"/>
    </row>
    <row r="60" spans="1:12" s="120" customFormat="1" ht="36.75" customHeight="1">
      <c r="A60" s="453" t="s">
        <v>11</v>
      </c>
      <c r="B60" s="453" t="s">
        <v>12</v>
      </c>
      <c r="C60" s="453" t="s">
        <v>13</v>
      </c>
      <c r="D60" s="453" t="s">
        <v>15</v>
      </c>
      <c r="E60" s="453" t="s">
        <v>16</v>
      </c>
      <c r="F60" s="533" t="s">
        <v>278</v>
      </c>
      <c r="G60" s="529" t="s">
        <v>427</v>
      </c>
      <c r="H60" s="529"/>
      <c r="I60" s="529"/>
      <c r="J60" s="529"/>
      <c r="K60" s="524" t="s">
        <v>414</v>
      </c>
      <c r="L60" s="524" t="s">
        <v>431</v>
      </c>
    </row>
    <row r="61" spans="1:12" s="120" customFormat="1" ht="51.75" customHeight="1">
      <c r="A61" s="467"/>
      <c r="B61" s="468"/>
      <c r="C61" s="454" t="s">
        <v>280</v>
      </c>
      <c r="D61" s="454" t="s">
        <v>269</v>
      </c>
      <c r="E61" s="454" t="s">
        <v>17</v>
      </c>
      <c r="F61" s="534"/>
      <c r="G61" s="493" t="s">
        <v>421</v>
      </c>
      <c r="H61" s="493" t="s">
        <v>428</v>
      </c>
      <c r="I61" s="493" t="s">
        <v>429</v>
      </c>
      <c r="J61" s="493" t="s">
        <v>430</v>
      </c>
      <c r="K61" s="525"/>
      <c r="L61" s="525"/>
    </row>
    <row r="62" spans="1:12" s="176" customFormat="1" ht="20.25">
      <c r="A62" s="154">
        <v>1</v>
      </c>
      <c r="B62" s="165" t="s">
        <v>43</v>
      </c>
      <c r="C62" s="165" t="s">
        <v>179</v>
      </c>
      <c r="D62" s="217">
        <v>10000</v>
      </c>
      <c r="E62" s="154" t="s">
        <v>36</v>
      </c>
      <c r="F62" s="154" t="s">
        <v>188</v>
      </c>
      <c r="G62" s="163"/>
      <c r="H62" s="188"/>
      <c r="I62" s="163"/>
      <c r="J62" s="163"/>
      <c r="K62" s="154" t="s">
        <v>415</v>
      </c>
      <c r="L62" s="550">
        <v>0</v>
      </c>
    </row>
    <row r="63" spans="1:12" s="176" customFormat="1" ht="20.25">
      <c r="A63" s="183"/>
      <c r="B63" s="191" t="s">
        <v>44</v>
      </c>
      <c r="C63" s="191" t="s">
        <v>235</v>
      </c>
      <c r="D63" s="350"/>
      <c r="E63" s="183"/>
      <c r="F63" s="183"/>
      <c r="G63" s="186"/>
      <c r="H63" s="596" t="s">
        <v>432</v>
      </c>
      <c r="I63" s="186"/>
      <c r="J63" s="186"/>
      <c r="K63" s="183">
        <v>2567</v>
      </c>
      <c r="L63" s="550"/>
    </row>
    <row r="64" spans="1:12" s="176" customFormat="1" ht="20.25">
      <c r="A64" s="154">
        <v>2</v>
      </c>
      <c r="B64" s="165" t="s">
        <v>365</v>
      </c>
      <c r="C64" s="165" t="s">
        <v>179</v>
      </c>
      <c r="D64" s="217">
        <v>10000</v>
      </c>
      <c r="E64" s="154" t="s">
        <v>36</v>
      </c>
      <c r="F64" s="154" t="s">
        <v>188</v>
      </c>
      <c r="G64" s="163"/>
      <c r="H64" s="188"/>
      <c r="I64" s="163"/>
      <c r="J64" s="163"/>
      <c r="K64" s="154" t="s">
        <v>415</v>
      </c>
      <c r="L64" s="550">
        <v>0</v>
      </c>
    </row>
    <row r="65" spans="1:12" s="176" customFormat="1" ht="20.25">
      <c r="A65" s="183"/>
      <c r="B65" s="191" t="s">
        <v>366</v>
      </c>
      <c r="C65" s="191" t="s">
        <v>235</v>
      </c>
      <c r="D65" s="350"/>
      <c r="E65" s="183"/>
      <c r="F65" s="183"/>
      <c r="G65" s="186"/>
      <c r="H65" s="596" t="s">
        <v>432</v>
      </c>
      <c r="I65" s="186"/>
      <c r="J65" s="186"/>
      <c r="K65" s="183">
        <v>2567</v>
      </c>
      <c r="L65" s="550"/>
    </row>
    <row r="66" spans="1:12" s="176" customFormat="1" ht="20.25">
      <c r="A66" s="204"/>
      <c r="B66" s="205" t="s">
        <v>333</v>
      </c>
      <c r="C66" s="206"/>
      <c r="D66" s="224">
        <f>SUM(D62:D65)</f>
        <v>20000</v>
      </c>
      <c r="E66" s="559"/>
      <c r="F66" s="559"/>
      <c r="G66" s="559"/>
      <c r="H66" s="559"/>
      <c r="I66" s="559"/>
      <c r="J66" s="559"/>
      <c r="K66" s="407"/>
      <c r="L66" s="446">
        <f>SUM(L62:L65)</f>
        <v>0</v>
      </c>
    </row>
    <row r="67" spans="1:10" ht="20.25">
      <c r="A67" s="122"/>
      <c r="B67" s="123"/>
      <c r="C67" s="123"/>
      <c r="D67" s="124"/>
      <c r="E67" s="122"/>
      <c r="F67" s="122"/>
      <c r="G67" s="123"/>
      <c r="H67" s="123"/>
      <c r="I67" s="123"/>
      <c r="J67" s="123"/>
    </row>
    <row r="68" spans="1:10" ht="20.25">
      <c r="A68" s="122"/>
      <c r="B68" s="123"/>
      <c r="C68" s="123"/>
      <c r="D68" s="124"/>
      <c r="E68" s="122"/>
      <c r="F68" s="122"/>
      <c r="G68" s="123"/>
      <c r="H68" s="123"/>
      <c r="I68" s="123"/>
      <c r="J68" s="123"/>
    </row>
    <row r="69" spans="1:10" ht="20.25">
      <c r="A69" s="122"/>
      <c r="B69" s="123"/>
      <c r="C69" s="123"/>
      <c r="D69" s="124"/>
      <c r="E69" s="122"/>
      <c r="F69" s="122"/>
      <c r="G69" s="123"/>
      <c r="H69" s="123"/>
      <c r="I69" s="123"/>
      <c r="J69" s="123"/>
    </row>
    <row r="70" spans="1:12" s="142" customFormat="1" ht="20.25">
      <c r="A70" s="122"/>
      <c r="B70" s="123"/>
      <c r="C70" s="123"/>
      <c r="D70" s="124"/>
      <c r="E70" s="122"/>
      <c r="F70" s="122"/>
      <c r="G70" s="123"/>
      <c r="H70" s="123"/>
      <c r="I70" s="123"/>
      <c r="J70" s="123"/>
      <c r="L70" s="202"/>
    </row>
    <row r="71" spans="1:12" s="142" customFormat="1" ht="20.25">
      <c r="A71" s="122"/>
      <c r="B71" s="123"/>
      <c r="C71" s="123"/>
      <c r="D71" s="124"/>
      <c r="E71" s="122"/>
      <c r="F71" s="122"/>
      <c r="G71" s="123"/>
      <c r="H71" s="123"/>
      <c r="I71" s="123"/>
      <c r="J71" s="123"/>
      <c r="L71" s="202"/>
    </row>
    <row r="72" spans="1:12" s="142" customFormat="1" ht="20.25">
      <c r="A72" s="122"/>
      <c r="B72" s="123"/>
      <c r="C72" s="123"/>
      <c r="D72" s="124"/>
      <c r="E72" s="122"/>
      <c r="F72" s="122"/>
      <c r="G72" s="123"/>
      <c r="H72" s="123"/>
      <c r="I72" s="123"/>
      <c r="J72" s="123"/>
      <c r="L72" s="202"/>
    </row>
    <row r="73" spans="1:12" s="142" customFormat="1" ht="20.25">
      <c r="A73" s="122"/>
      <c r="B73" s="123"/>
      <c r="C73" s="123"/>
      <c r="D73" s="124"/>
      <c r="E73" s="122"/>
      <c r="F73" s="122"/>
      <c r="G73" s="123"/>
      <c r="H73" s="123"/>
      <c r="I73" s="123"/>
      <c r="J73" s="123"/>
      <c r="L73" s="202"/>
    </row>
    <row r="74" spans="1:12" s="142" customFormat="1" ht="20.25">
      <c r="A74" s="122"/>
      <c r="B74" s="123"/>
      <c r="C74" s="123"/>
      <c r="D74" s="124"/>
      <c r="E74" s="122"/>
      <c r="F74" s="122"/>
      <c r="G74" s="123"/>
      <c r="H74" s="123"/>
      <c r="I74" s="123"/>
      <c r="J74" s="123"/>
      <c r="L74" s="202"/>
    </row>
    <row r="75" spans="1:10" ht="20.25">
      <c r="A75" s="122"/>
      <c r="B75" s="123"/>
      <c r="C75" s="123"/>
      <c r="D75" s="124"/>
      <c r="E75" s="122"/>
      <c r="F75" s="122"/>
      <c r="G75" s="123"/>
      <c r="H75" s="123"/>
      <c r="I75" s="123"/>
      <c r="J75" s="123"/>
    </row>
    <row r="76" spans="1:10" ht="20.25">
      <c r="A76" s="122"/>
      <c r="B76" s="123"/>
      <c r="C76" s="123"/>
      <c r="D76" s="124"/>
      <c r="E76" s="122"/>
      <c r="F76" s="122"/>
      <c r="G76" s="123"/>
      <c r="H76" s="123"/>
      <c r="I76" s="123"/>
      <c r="J76" s="123"/>
    </row>
    <row r="77" spans="1:10" ht="20.25">
      <c r="A77" s="122"/>
      <c r="B77" s="123"/>
      <c r="C77" s="123"/>
      <c r="D77" s="124"/>
      <c r="E77" s="122"/>
      <c r="F77" s="122"/>
      <c r="G77" s="123"/>
      <c r="H77" s="123"/>
      <c r="I77" s="123"/>
      <c r="J77" s="123"/>
    </row>
    <row r="78" spans="1:10" ht="20.25">
      <c r="A78" s="122"/>
      <c r="B78" s="123"/>
      <c r="C78" s="123"/>
      <c r="D78" s="124"/>
      <c r="E78" s="122"/>
      <c r="F78" s="122"/>
      <c r="G78" s="123"/>
      <c r="H78" s="123"/>
      <c r="I78" s="123"/>
      <c r="J78" s="123"/>
    </row>
    <row r="79" spans="1:10" ht="20.25">
      <c r="A79" s="122"/>
      <c r="B79" s="123"/>
      <c r="C79" s="123"/>
      <c r="D79" s="124"/>
      <c r="E79" s="122"/>
      <c r="F79" s="122"/>
      <c r="G79" s="123"/>
      <c r="H79" s="123"/>
      <c r="I79" s="123"/>
      <c r="J79" s="123"/>
    </row>
    <row r="80" spans="1:10" ht="20.25">
      <c r="A80" s="122"/>
      <c r="B80" s="123"/>
      <c r="C80" s="123"/>
      <c r="D80" s="124"/>
      <c r="E80" s="122"/>
      <c r="F80" s="122"/>
      <c r="G80" s="123"/>
      <c r="H80" s="123"/>
      <c r="I80" s="123"/>
      <c r="J80" s="123"/>
    </row>
    <row r="81" spans="1:10" ht="20.25">
      <c r="A81" s="122"/>
      <c r="B81" s="123"/>
      <c r="C81" s="123"/>
      <c r="D81" s="124"/>
      <c r="E81" s="122"/>
      <c r="F81" s="122"/>
      <c r="G81" s="123"/>
      <c r="H81" s="123"/>
      <c r="I81" s="123"/>
      <c r="J81" s="123"/>
    </row>
    <row r="82" spans="1:10" ht="20.25">
      <c r="A82" s="122"/>
      <c r="B82" s="123"/>
      <c r="C82" s="123"/>
      <c r="D82" s="124"/>
      <c r="E82" s="122"/>
      <c r="F82" s="122"/>
      <c r="G82" s="123"/>
      <c r="H82" s="123"/>
      <c r="I82" s="123"/>
      <c r="J82" s="123"/>
    </row>
    <row r="83" spans="1:10" s="176" customFormat="1" ht="20.25">
      <c r="A83" s="192"/>
      <c r="B83" s="193"/>
      <c r="C83" s="193"/>
      <c r="D83" s="194"/>
      <c r="E83" s="192"/>
      <c r="F83" s="192"/>
      <c r="G83" s="193"/>
      <c r="H83" s="193"/>
      <c r="I83" s="193"/>
      <c r="J83" s="193"/>
    </row>
    <row r="84" spans="1:10" s="176" customFormat="1" ht="20.25">
      <c r="A84" s="192"/>
      <c r="B84" s="193"/>
      <c r="C84" s="193"/>
      <c r="D84" s="194"/>
      <c r="E84" s="192"/>
      <c r="F84" s="192"/>
      <c r="G84" s="193"/>
      <c r="H84" s="193"/>
      <c r="I84" s="193"/>
      <c r="J84" s="193"/>
    </row>
    <row r="85" spans="1:10" s="176" customFormat="1" ht="20.25">
      <c r="A85" s="198"/>
      <c r="B85" s="198"/>
      <c r="C85" s="198"/>
      <c r="D85" s="198"/>
      <c r="E85" s="198"/>
      <c r="F85" s="198"/>
      <c r="G85" s="574" t="s">
        <v>277</v>
      </c>
      <c r="H85" s="574"/>
      <c r="I85" s="574"/>
      <c r="J85" s="198"/>
    </row>
    <row r="86" spans="1:10" s="176" customFormat="1" ht="20.25">
      <c r="A86" s="208" t="s">
        <v>32</v>
      </c>
      <c r="B86" s="208"/>
      <c r="C86" s="208"/>
      <c r="D86" s="208"/>
      <c r="E86" s="198"/>
      <c r="F86" s="198"/>
      <c r="I86" s="198"/>
      <c r="J86" s="198"/>
    </row>
    <row r="87" spans="1:10" s="176" customFormat="1" ht="20.25">
      <c r="A87" s="177" t="s">
        <v>292</v>
      </c>
      <c r="B87" s="177"/>
      <c r="C87" s="177"/>
      <c r="D87" s="177"/>
      <c r="E87" s="177"/>
      <c r="F87" s="177"/>
      <c r="G87" s="198"/>
      <c r="H87" s="198"/>
      <c r="I87" s="198"/>
      <c r="J87" s="198"/>
    </row>
    <row r="88" spans="1:12" s="120" customFormat="1" ht="36.75" customHeight="1">
      <c r="A88" s="453" t="s">
        <v>11</v>
      </c>
      <c r="B88" s="453" t="s">
        <v>12</v>
      </c>
      <c r="C88" s="453" t="s">
        <v>13</v>
      </c>
      <c r="D88" s="453" t="s">
        <v>15</v>
      </c>
      <c r="E88" s="453" t="s">
        <v>16</v>
      </c>
      <c r="F88" s="533" t="s">
        <v>278</v>
      </c>
      <c r="G88" s="529" t="s">
        <v>427</v>
      </c>
      <c r="H88" s="529"/>
      <c r="I88" s="529"/>
      <c r="J88" s="529"/>
      <c r="K88" s="524" t="s">
        <v>414</v>
      </c>
      <c r="L88" s="524" t="s">
        <v>431</v>
      </c>
    </row>
    <row r="89" spans="1:12" s="120" customFormat="1" ht="51.75" customHeight="1">
      <c r="A89" s="467"/>
      <c r="B89" s="468"/>
      <c r="C89" s="454" t="s">
        <v>280</v>
      </c>
      <c r="D89" s="454" t="s">
        <v>269</v>
      </c>
      <c r="E89" s="454" t="s">
        <v>17</v>
      </c>
      <c r="F89" s="534"/>
      <c r="G89" s="493" t="s">
        <v>421</v>
      </c>
      <c r="H89" s="493" t="s">
        <v>428</v>
      </c>
      <c r="I89" s="493" t="s">
        <v>429</v>
      </c>
      <c r="J89" s="493" t="s">
        <v>430</v>
      </c>
      <c r="K89" s="525"/>
      <c r="L89" s="525"/>
    </row>
    <row r="90" spans="1:12" s="176" customFormat="1" ht="20.25">
      <c r="A90" s="154">
        <v>1</v>
      </c>
      <c r="B90" s="165" t="s">
        <v>367</v>
      </c>
      <c r="C90" s="165" t="s">
        <v>189</v>
      </c>
      <c r="D90" s="216">
        <v>30000</v>
      </c>
      <c r="E90" s="154" t="s">
        <v>36</v>
      </c>
      <c r="F90" s="154" t="s">
        <v>237</v>
      </c>
      <c r="G90" s="163"/>
      <c r="H90" s="163"/>
      <c r="I90" s="163"/>
      <c r="J90" s="163"/>
      <c r="K90" s="154" t="s">
        <v>418</v>
      </c>
      <c r="L90" s="550">
        <v>0</v>
      </c>
    </row>
    <row r="91" spans="1:12" s="176" customFormat="1" ht="20.25">
      <c r="A91" s="183"/>
      <c r="B91" s="191" t="s">
        <v>368</v>
      </c>
      <c r="C91" s="191"/>
      <c r="D91" s="218"/>
      <c r="E91" s="183"/>
      <c r="F91" s="183"/>
      <c r="G91" s="186"/>
      <c r="H91" s="596" t="s">
        <v>432</v>
      </c>
      <c r="I91" s="186"/>
      <c r="J91" s="186"/>
      <c r="K91" s="183">
        <v>2567</v>
      </c>
      <c r="L91" s="550"/>
    </row>
    <row r="92" spans="1:12" s="176" customFormat="1" ht="20.25">
      <c r="A92" s="154">
        <v>2</v>
      </c>
      <c r="B92" s="165" t="s">
        <v>369</v>
      </c>
      <c r="C92" s="165" t="s">
        <v>38</v>
      </c>
      <c r="D92" s="217">
        <v>40000</v>
      </c>
      <c r="E92" s="154" t="s">
        <v>36</v>
      </c>
      <c r="F92" s="154" t="s">
        <v>237</v>
      </c>
      <c r="G92" s="163"/>
      <c r="H92" s="188"/>
      <c r="I92" s="163"/>
      <c r="J92" s="163"/>
      <c r="K92" s="154" t="s">
        <v>419</v>
      </c>
      <c r="L92" s="550">
        <v>14917</v>
      </c>
    </row>
    <row r="93" spans="1:12" s="202" customFormat="1" ht="20.25">
      <c r="A93" s="173"/>
      <c r="B93" s="174" t="s">
        <v>297</v>
      </c>
      <c r="C93" s="174" t="s">
        <v>39</v>
      </c>
      <c r="D93" s="221"/>
      <c r="E93" s="173"/>
      <c r="F93" s="173"/>
      <c r="G93" s="596" t="s">
        <v>432</v>
      </c>
      <c r="H93" s="180"/>
      <c r="I93" s="179"/>
      <c r="J93" s="179"/>
      <c r="K93" s="173">
        <v>2566</v>
      </c>
      <c r="L93" s="550"/>
    </row>
    <row r="94" spans="1:12" s="202" customFormat="1" ht="20.25">
      <c r="A94" s="173"/>
      <c r="B94" s="174"/>
      <c r="C94" s="174" t="s">
        <v>40</v>
      </c>
      <c r="D94" s="221"/>
      <c r="E94" s="173"/>
      <c r="F94" s="173"/>
      <c r="G94" s="179"/>
      <c r="H94" s="180"/>
      <c r="I94" s="179"/>
      <c r="J94" s="179"/>
      <c r="K94" s="173"/>
      <c r="L94" s="550"/>
    </row>
    <row r="95" spans="1:12" s="202" customFormat="1" ht="20.25">
      <c r="A95" s="173"/>
      <c r="B95" s="174"/>
      <c r="C95" s="174" t="s">
        <v>41</v>
      </c>
      <c r="D95" s="222"/>
      <c r="E95" s="178"/>
      <c r="F95" s="178"/>
      <c r="G95" s="179"/>
      <c r="H95" s="179"/>
      <c r="I95" s="179"/>
      <c r="J95" s="179"/>
      <c r="K95" s="183"/>
      <c r="L95" s="550"/>
    </row>
    <row r="96" spans="1:12" s="202" customFormat="1" ht="20.25">
      <c r="A96" s="154">
        <v>3</v>
      </c>
      <c r="B96" s="165" t="s">
        <v>370</v>
      </c>
      <c r="C96" s="165" t="s">
        <v>178</v>
      </c>
      <c r="D96" s="217">
        <v>300000</v>
      </c>
      <c r="E96" s="154" t="s">
        <v>224</v>
      </c>
      <c r="F96" s="154" t="s">
        <v>188</v>
      </c>
      <c r="G96" s="163"/>
      <c r="H96" s="188"/>
      <c r="I96" s="163"/>
      <c r="J96" s="163"/>
      <c r="K96" s="154" t="s">
        <v>419</v>
      </c>
      <c r="L96" s="550">
        <v>242367</v>
      </c>
    </row>
    <row r="97" spans="1:12" s="202" customFormat="1" ht="20.25">
      <c r="A97" s="173"/>
      <c r="B97" s="174" t="s">
        <v>371</v>
      </c>
      <c r="C97" s="174"/>
      <c r="D97" s="219"/>
      <c r="E97" s="173"/>
      <c r="F97" s="173"/>
      <c r="G97" s="596" t="s">
        <v>432</v>
      </c>
      <c r="H97" s="180"/>
      <c r="I97" s="179"/>
      <c r="J97" s="179"/>
      <c r="K97" s="173">
        <v>2566</v>
      </c>
      <c r="L97" s="550"/>
    </row>
    <row r="98" spans="1:12" s="202" customFormat="1" ht="20.25">
      <c r="A98" s="173"/>
      <c r="B98" s="174"/>
      <c r="C98" s="174"/>
      <c r="D98" s="219"/>
      <c r="E98" s="173"/>
      <c r="F98" s="173"/>
      <c r="G98" s="179"/>
      <c r="H98" s="180"/>
      <c r="I98" s="179"/>
      <c r="J98" s="179"/>
      <c r="K98" s="173"/>
      <c r="L98" s="550"/>
    </row>
    <row r="99" spans="1:12" s="202" customFormat="1" ht="20.25">
      <c r="A99" s="204"/>
      <c r="B99" s="213" t="s">
        <v>336</v>
      </c>
      <c r="C99" s="212"/>
      <c r="D99" s="220">
        <f>SUM(D90:D98)</f>
        <v>370000</v>
      </c>
      <c r="E99" s="557"/>
      <c r="F99" s="558"/>
      <c r="G99" s="558"/>
      <c r="H99" s="558"/>
      <c r="I99" s="558"/>
      <c r="J99" s="558"/>
      <c r="K99" s="408"/>
      <c r="L99" s="446">
        <f>SUM(L90:L98)</f>
        <v>257284</v>
      </c>
    </row>
    <row r="100" s="422" customFormat="1" ht="20.25" customHeight="1"/>
    <row r="101" s="422" customFormat="1" ht="20.25" customHeight="1"/>
    <row r="102" s="422" customFormat="1" ht="20.25" customHeight="1"/>
    <row r="103" s="422" customFormat="1" ht="20.25" customHeight="1"/>
    <row r="104" s="422" customFormat="1" ht="20.25" customHeight="1"/>
    <row r="105" s="422" customFormat="1" ht="20.25" customHeight="1"/>
    <row r="106" s="422" customFormat="1" ht="20.25" customHeight="1"/>
    <row r="107" s="422" customFormat="1" ht="20.25" customHeight="1"/>
    <row r="108" s="422" customFormat="1" ht="20.25" customHeight="1"/>
    <row r="109" s="422" customFormat="1" ht="20.25" customHeight="1"/>
    <row r="110" s="422" customFormat="1" ht="20.25" customHeight="1"/>
    <row r="111" s="422" customFormat="1" ht="20.25" customHeight="1"/>
    <row r="112" spans="1:10" s="214" customFormat="1" ht="18.75">
      <c r="A112" s="195"/>
      <c r="B112" s="195"/>
      <c r="C112" s="195"/>
      <c r="D112" s="196"/>
      <c r="E112" s="197"/>
      <c r="F112" s="197"/>
      <c r="G112" s="197"/>
      <c r="H112" s="197"/>
      <c r="I112" s="197"/>
      <c r="J112" s="197"/>
    </row>
    <row r="113" spans="1:10" s="189" customFormat="1" ht="18.75">
      <c r="A113" s="192"/>
      <c r="B113" s="193"/>
      <c r="C113" s="193"/>
      <c r="D113" s="194"/>
      <c r="E113" s="192"/>
      <c r="F113" s="192"/>
      <c r="G113" s="546" t="s">
        <v>277</v>
      </c>
      <c r="H113" s="547"/>
      <c r="I113" s="548"/>
      <c r="J113" s="193"/>
    </row>
    <row r="114" spans="1:10" s="189" customFormat="1" ht="18.75">
      <c r="A114" s="175" t="s">
        <v>32</v>
      </c>
      <c r="B114" s="175"/>
      <c r="C114" s="175"/>
      <c r="D114" s="175"/>
      <c r="E114" s="175"/>
      <c r="F114" s="181"/>
      <c r="G114" s="181"/>
      <c r="H114" s="181"/>
      <c r="I114" s="181"/>
      <c r="J114" s="181"/>
    </row>
    <row r="115" spans="1:10" s="189" customFormat="1" ht="18.75">
      <c r="A115" s="177" t="s">
        <v>286</v>
      </c>
      <c r="B115" s="177"/>
      <c r="C115" s="177"/>
      <c r="D115" s="177"/>
      <c r="E115" s="177"/>
      <c r="F115" s="181"/>
      <c r="G115" s="181"/>
      <c r="H115" s="181"/>
      <c r="I115" s="181"/>
      <c r="J115" s="181"/>
    </row>
    <row r="116" spans="1:12" s="120" customFormat="1" ht="36.75" customHeight="1">
      <c r="A116" s="453" t="s">
        <v>11</v>
      </c>
      <c r="B116" s="453" t="s">
        <v>12</v>
      </c>
      <c r="C116" s="453" t="s">
        <v>13</v>
      </c>
      <c r="D116" s="453" t="s">
        <v>15</v>
      </c>
      <c r="E116" s="453" t="s">
        <v>16</v>
      </c>
      <c r="F116" s="533" t="s">
        <v>278</v>
      </c>
      <c r="G116" s="529" t="s">
        <v>427</v>
      </c>
      <c r="H116" s="529"/>
      <c r="I116" s="529"/>
      <c r="J116" s="529"/>
      <c r="K116" s="524" t="s">
        <v>414</v>
      </c>
      <c r="L116" s="524" t="s">
        <v>431</v>
      </c>
    </row>
    <row r="117" spans="1:12" s="120" customFormat="1" ht="51.75" customHeight="1">
      <c r="A117" s="467"/>
      <c r="B117" s="468"/>
      <c r="C117" s="454" t="s">
        <v>280</v>
      </c>
      <c r="D117" s="454" t="s">
        <v>269</v>
      </c>
      <c r="E117" s="454" t="s">
        <v>17</v>
      </c>
      <c r="F117" s="534"/>
      <c r="G117" s="493" t="s">
        <v>421</v>
      </c>
      <c r="H117" s="493" t="s">
        <v>428</v>
      </c>
      <c r="I117" s="493" t="s">
        <v>429</v>
      </c>
      <c r="J117" s="493" t="s">
        <v>430</v>
      </c>
      <c r="K117" s="525"/>
      <c r="L117" s="525"/>
    </row>
    <row r="118" spans="1:12" s="352" customFormat="1" ht="20.25">
      <c r="A118" s="351">
        <v>1</v>
      </c>
      <c r="B118" s="353" t="s">
        <v>372</v>
      </c>
      <c r="C118" s="361" t="s">
        <v>189</v>
      </c>
      <c r="D118" s="362">
        <v>10000</v>
      </c>
      <c r="E118" s="363" t="s">
        <v>36</v>
      </c>
      <c r="F118" s="154" t="s">
        <v>237</v>
      </c>
      <c r="G118" s="596" t="s">
        <v>432</v>
      </c>
      <c r="H118" s="351"/>
      <c r="I118" s="351"/>
      <c r="J118" s="360"/>
      <c r="K118" s="430" t="s">
        <v>416</v>
      </c>
      <c r="L118" s="553">
        <v>450</v>
      </c>
    </row>
    <row r="119" spans="1:12" s="352" customFormat="1" ht="20.25">
      <c r="A119" s="354"/>
      <c r="B119" s="355" t="s">
        <v>373</v>
      </c>
      <c r="C119" s="356"/>
      <c r="D119" s="354"/>
      <c r="E119" s="357"/>
      <c r="F119" s="359"/>
      <c r="G119" s="607"/>
      <c r="H119" s="354"/>
      <c r="I119" s="354"/>
      <c r="J119" s="358"/>
      <c r="K119" s="431">
        <v>2567</v>
      </c>
      <c r="L119" s="553"/>
    </row>
    <row r="120" spans="1:12" s="215" customFormat="1" ht="20.25">
      <c r="A120" s="154">
        <v>2</v>
      </c>
      <c r="B120" s="165" t="s">
        <v>374</v>
      </c>
      <c r="C120" s="165" t="s">
        <v>189</v>
      </c>
      <c r="D120" s="217">
        <v>5000</v>
      </c>
      <c r="E120" s="154" t="s">
        <v>224</v>
      </c>
      <c r="F120" s="154" t="s">
        <v>237</v>
      </c>
      <c r="G120" s="596" t="s">
        <v>432</v>
      </c>
      <c r="H120" s="188"/>
      <c r="I120" s="163"/>
      <c r="J120" s="163"/>
      <c r="K120" s="430" t="s">
        <v>416</v>
      </c>
      <c r="L120" s="553">
        <v>5000</v>
      </c>
    </row>
    <row r="121" spans="1:12" s="215" customFormat="1" ht="20.25">
      <c r="A121" s="183"/>
      <c r="B121" s="191"/>
      <c r="C121" s="191"/>
      <c r="D121" s="218"/>
      <c r="E121" s="183"/>
      <c r="F121" s="183"/>
      <c r="G121" s="186"/>
      <c r="H121" s="187"/>
      <c r="I121" s="186"/>
      <c r="J121" s="186"/>
      <c r="K121" s="431">
        <v>2567</v>
      </c>
      <c r="L121" s="553"/>
    </row>
    <row r="122" spans="1:12" s="215" customFormat="1" ht="20.25">
      <c r="A122" s="154">
        <v>3</v>
      </c>
      <c r="B122" s="165" t="s">
        <v>375</v>
      </c>
      <c r="C122" s="165" t="s">
        <v>189</v>
      </c>
      <c r="D122" s="223">
        <v>5000</v>
      </c>
      <c r="E122" s="154" t="s">
        <v>224</v>
      </c>
      <c r="F122" s="154" t="s">
        <v>237</v>
      </c>
      <c r="G122" s="596" t="s">
        <v>432</v>
      </c>
      <c r="H122" s="188"/>
      <c r="I122" s="163"/>
      <c r="J122" s="163"/>
      <c r="K122" s="430" t="s">
        <v>420</v>
      </c>
      <c r="L122" s="553">
        <v>5000</v>
      </c>
    </row>
    <row r="123" spans="1:12" s="215" customFormat="1" ht="20.25">
      <c r="A123" s="183"/>
      <c r="B123" s="191"/>
      <c r="C123" s="191"/>
      <c r="D123" s="218"/>
      <c r="E123" s="183"/>
      <c r="F123" s="183"/>
      <c r="G123" s="186"/>
      <c r="H123" s="186"/>
      <c r="I123" s="186"/>
      <c r="J123" s="186"/>
      <c r="K123" s="431">
        <v>2567</v>
      </c>
      <c r="L123" s="553"/>
    </row>
    <row r="124" spans="1:12" s="215" customFormat="1" ht="20.25">
      <c r="A124" s="154">
        <v>4</v>
      </c>
      <c r="B124" s="165" t="s">
        <v>376</v>
      </c>
      <c r="C124" s="165" t="s">
        <v>189</v>
      </c>
      <c r="D124" s="223">
        <v>5000</v>
      </c>
      <c r="E124" s="154" t="s">
        <v>36</v>
      </c>
      <c r="F124" s="154" t="s">
        <v>237</v>
      </c>
      <c r="G124" s="163"/>
      <c r="H124" s="188"/>
      <c r="I124" s="163"/>
      <c r="J124" s="163"/>
      <c r="K124" s="430" t="s">
        <v>416</v>
      </c>
      <c r="L124" s="553">
        <v>0</v>
      </c>
    </row>
    <row r="125" spans="1:12" s="215" customFormat="1" ht="20.25">
      <c r="A125" s="183"/>
      <c r="B125" s="191" t="s">
        <v>377</v>
      </c>
      <c r="C125" s="191"/>
      <c r="D125" s="218"/>
      <c r="E125" s="183"/>
      <c r="F125" s="183"/>
      <c r="G125" s="186"/>
      <c r="H125" s="596" t="s">
        <v>432</v>
      </c>
      <c r="I125" s="186"/>
      <c r="J125" s="186"/>
      <c r="K125" s="431">
        <v>2567</v>
      </c>
      <c r="L125" s="553"/>
    </row>
    <row r="126" spans="1:12" s="215" customFormat="1" ht="20.25">
      <c r="A126" s="154">
        <v>5</v>
      </c>
      <c r="B126" s="165" t="s">
        <v>378</v>
      </c>
      <c r="C126" s="165" t="s">
        <v>189</v>
      </c>
      <c r="D126" s="223">
        <v>15000</v>
      </c>
      <c r="E126" s="154" t="s">
        <v>36</v>
      </c>
      <c r="F126" s="154" t="s">
        <v>237</v>
      </c>
      <c r="G126" s="596" t="s">
        <v>432</v>
      </c>
      <c r="H126" s="188"/>
      <c r="I126" s="163"/>
      <c r="J126" s="163"/>
      <c r="K126" s="430" t="s">
        <v>416</v>
      </c>
      <c r="L126" s="553">
        <v>13475</v>
      </c>
    </row>
    <row r="127" spans="1:12" s="215" customFormat="1" ht="20.25">
      <c r="A127" s="183"/>
      <c r="B127" s="191" t="s">
        <v>379</v>
      </c>
      <c r="C127" s="191"/>
      <c r="D127" s="218"/>
      <c r="E127" s="183"/>
      <c r="F127" s="183"/>
      <c r="G127" s="186"/>
      <c r="H127" s="187"/>
      <c r="I127" s="186"/>
      <c r="J127" s="186"/>
      <c r="K127" s="431">
        <v>2567</v>
      </c>
      <c r="L127" s="553"/>
    </row>
    <row r="128" spans="1:12" s="215" customFormat="1" ht="20.25">
      <c r="A128" s="154">
        <v>6</v>
      </c>
      <c r="B128" s="165" t="s">
        <v>380</v>
      </c>
      <c r="C128" s="165" t="s">
        <v>189</v>
      </c>
      <c r="D128" s="223">
        <v>5000</v>
      </c>
      <c r="E128" s="154" t="s">
        <v>36</v>
      </c>
      <c r="F128" s="154" t="s">
        <v>237</v>
      </c>
      <c r="G128" s="163"/>
      <c r="H128" s="188"/>
      <c r="I128" s="163"/>
      <c r="J128" s="163"/>
      <c r="K128" s="430" t="s">
        <v>415</v>
      </c>
      <c r="L128" s="553">
        <v>0</v>
      </c>
    </row>
    <row r="129" spans="1:12" s="215" customFormat="1" ht="20.25">
      <c r="A129" s="183"/>
      <c r="B129" s="191"/>
      <c r="C129" s="191"/>
      <c r="D129" s="218"/>
      <c r="E129" s="183"/>
      <c r="F129" s="183"/>
      <c r="G129" s="186"/>
      <c r="H129" s="596" t="s">
        <v>432</v>
      </c>
      <c r="I129" s="186"/>
      <c r="J129" s="186"/>
      <c r="K129" s="431">
        <v>2567</v>
      </c>
      <c r="L129" s="553"/>
    </row>
    <row r="130" spans="1:12" s="215" customFormat="1" ht="20.25">
      <c r="A130" s="154">
        <v>7</v>
      </c>
      <c r="B130" s="165" t="s">
        <v>238</v>
      </c>
      <c r="C130" s="165" t="s">
        <v>189</v>
      </c>
      <c r="D130" s="216">
        <v>5000</v>
      </c>
      <c r="E130" s="154" t="s">
        <v>36</v>
      </c>
      <c r="F130" s="154" t="s">
        <v>237</v>
      </c>
      <c r="G130" s="163"/>
      <c r="H130" s="163"/>
      <c r="I130" s="163"/>
      <c r="J130" s="163"/>
      <c r="K130" s="430" t="s">
        <v>415</v>
      </c>
      <c r="L130" s="553">
        <v>0</v>
      </c>
    </row>
    <row r="131" spans="1:12" s="215" customFormat="1" ht="20.25">
      <c r="A131" s="183"/>
      <c r="B131" s="191" t="s">
        <v>258</v>
      </c>
      <c r="C131" s="191"/>
      <c r="D131" s="218"/>
      <c r="E131" s="183"/>
      <c r="F131" s="183"/>
      <c r="G131" s="186"/>
      <c r="H131" s="596" t="s">
        <v>432</v>
      </c>
      <c r="I131" s="186"/>
      <c r="J131" s="186"/>
      <c r="K131" s="431">
        <v>2567</v>
      </c>
      <c r="L131" s="553"/>
    </row>
    <row r="132" spans="1:12" s="215" customFormat="1" ht="20.25">
      <c r="A132" s="154">
        <v>8</v>
      </c>
      <c r="B132" s="165" t="s">
        <v>381</v>
      </c>
      <c r="C132" s="165" t="s">
        <v>189</v>
      </c>
      <c r="D132" s="216">
        <v>5000</v>
      </c>
      <c r="E132" s="154" t="s">
        <v>36</v>
      </c>
      <c r="F132" s="154" t="s">
        <v>237</v>
      </c>
      <c r="G132" s="163"/>
      <c r="H132" s="163"/>
      <c r="I132" s="163"/>
      <c r="J132" s="163"/>
      <c r="K132" s="430" t="s">
        <v>415</v>
      </c>
      <c r="L132" s="553">
        <v>0</v>
      </c>
    </row>
    <row r="133" spans="1:12" s="215" customFormat="1" ht="20.25">
      <c r="A133" s="183"/>
      <c r="B133" s="191" t="s">
        <v>382</v>
      </c>
      <c r="C133" s="191"/>
      <c r="D133" s="218"/>
      <c r="E133" s="183"/>
      <c r="F133" s="183"/>
      <c r="G133" s="186"/>
      <c r="H133" s="596" t="s">
        <v>432</v>
      </c>
      <c r="I133" s="186"/>
      <c r="J133" s="186"/>
      <c r="K133" s="431">
        <v>2567</v>
      </c>
      <c r="L133" s="553"/>
    </row>
    <row r="134" spans="1:12" s="215" customFormat="1" ht="20.25">
      <c r="A134" s="154">
        <v>9</v>
      </c>
      <c r="B134" s="165" t="s">
        <v>383</v>
      </c>
      <c r="C134" s="165" t="s">
        <v>179</v>
      </c>
      <c r="D134" s="217">
        <v>5000</v>
      </c>
      <c r="E134" s="154" t="s">
        <v>36</v>
      </c>
      <c r="F134" s="154" t="s">
        <v>237</v>
      </c>
      <c r="G134" s="163"/>
      <c r="H134" s="188"/>
      <c r="I134" s="163"/>
      <c r="J134" s="163"/>
      <c r="K134" s="430" t="s">
        <v>415</v>
      </c>
      <c r="L134" s="553">
        <v>0</v>
      </c>
    </row>
    <row r="135" spans="1:12" s="215" customFormat="1" ht="20.25">
      <c r="A135" s="183"/>
      <c r="B135" s="191"/>
      <c r="C135" s="191" t="s">
        <v>235</v>
      </c>
      <c r="D135" s="218"/>
      <c r="E135" s="183"/>
      <c r="F135" s="183"/>
      <c r="G135" s="186"/>
      <c r="H135" s="596" t="s">
        <v>432</v>
      </c>
      <c r="I135" s="186"/>
      <c r="J135" s="186"/>
      <c r="K135" s="431">
        <v>2567</v>
      </c>
      <c r="L135" s="553"/>
    </row>
    <row r="136" spans="1:12" s="215" customFormat="1" ht="20.25">
      <c r="A136" s="154">
        <v>10</v>
      </c>
      <c r="B136" s="165" t="s">
        <v>319</v>
      </c>
      <c r="C136" s="165" t="s">
        <v>321</v>
      </c>
      <c r="D136" s="217">
        <v>860000</v>
      </c>
      <c r="E136" s="154" t="s">
        <v>36</v>
      </c>
      <c r="F136" s="154" t="s">
        <v>324</v>
      </c>
      <c r="G136" s="163"/>
      <c r="H136" s="163"/>
      <c r="I136" s="163"/>
      <c r="J136" s="163"/>
      <c r="K136" s="428" t="s">
        <v>415</v>
      </c>
      <c r="L136" s="553">
        <v>315495</v>
      </c>
    </row>
    <row r="137" spans="1:12" s="215" customFormat="1" ht="20.25">
      <c r="A137" s="183"/>
      <c r="B137" s="191" t="s">
        <v>320</v>
      </c>
      <c r="C137" s="191" t="s">
        <v>322</v>
      </c>
      <c r="D137" s="218"/>
      <c r="E137" s="183"/>
      <c r="F137" s="183"/>
      <c r="G137" s="603" t="s">
        <v>432</v>
      </c>
      <c r="H137" s="186"/>
      <c r="I137" s="186"/>
      <c r="J137" s="186"/>
      <c r="K137" s="431">
        <v>2567</v>
      </c>
      <c r="L137" s="553"/>
    </row>
    <row r="138" spans="1:10" s="215" customFormat="1" ht="20.25">
      <c r="A138" s="172"/>
      <c r="B138" s="423"/>
      <c r="C138" s="423"/>
      <c r="D138" s="424"/>
      <c r="E138" s="172"/>
      <c r="F138" s="172"/>
      <c r="G138" s="245"/>
      <c r="H138" s="245"/>
      <c r="I138" s="245"/>
      <c r="J138" s="245"/>
    </row>
    <row r="139" spans="1:10" s="215" customFormat="1" ht="20.25">
      <c r="A139" s="172"/>
      <c r="B139" s="423"/>
      <c r="C139" s="423"/>
      <c r="D139" s="424"/>
      <c r="E139" s="172"/>
      <c r="F139" s="172"/>
      <c r="G139" s="245"/>
      <c r="H139" s="245"/>
      <c r="I139" s="245"/>
      <c r="J139" s="245"/>
    </row>
    <row r="140" spans="1:10" s="214" customFormat="1" ht="18.75">
      <c r="A140" s="195"/>
      <c r="B140" s="195"/>
      <c r="C140" s="195"/>
      <c r="D140" s="196"/>
      <c r="E140" s="197"/>
      <c r="F140" s="197"/>
      <c r="G140" s="197"/>
      <c r="H140" s="197"/>
      <c r="I140" s="197"/>
      <c r="J140" s="197"/>
    </row>
    <row r="141" spans="1:10" s="189" customFormat="1" ht="18.75">
      <c r="A141" s="192"/>
      <c r="B141" s="193"/>
      <c r="C141" s="193"/>
      <c r="D141" s="194"/>
      <c r="E141" s="192"/>
      <c r="F141" s="192"/>
      <c r="G141" s="546" t="s">
        <v>277</v>
      </c>
      <c r="H141" s="547"/>
      <c r="I141" s="548"/>
      <c r="J141" s="193"/>
    </row>
    <row r="142" spans="1:10" s="189" customFormat="1" ht="18.75">
      <c r="A142" s="364" t="s">
        <v>32</v>
      </c>
      <c r="B142" s="364"/>
      <c r="C142" s="364"/>
      <c r="D142" s="364"/>
      <c r="E142" s="364"/>
      <c r="F142" s="181"/>
      <c r="G142" s="181"/>
      <c r="H142" s="181"/>
      <c r="I142" s="181"/>
      <c r="J142" s="181"/>
    </row>
    <row r="143" spans="1:10" s="189" customFormat="1" ht="18.75">
      <c r="A143" s="365" t="s">
        <v>286</v>
      </c>
      <c r="B143" s="365"/>
      <c r="C143" s="365"/>
      <c r="D143" s="365"/>
      <c r="E143" s="365"/>
      <c r="F143" s="181"/>
      <c r="G143" s="181"/>
      <c r="H143" s="181"/>
      <c r="I143" s="181"/>
      <c r="J143" s="181"/>
    </row>
    <row r="144" spans="1:12" s="120" customFormat="1" ht="36.75" customHeight="1">
      <c r="A144" s="453" t="s">
        <v>11</v>
      </c>
      <c r="B144" s="453" t="s">
        <v>12</v>
      </c>
      <c r="C144" s="453" t="s">
        <v>13</v>
      </c>
      <c r="D144" s="453" t="s">
        <v>15</v>
      </c>
      <c r="E144" s="453" t="s">
        <v>16</v>
      </c>
      <c r="F144" s="533" t="s">
        <v>278</v>
      </c>
      <c r="G144" s="529" t="s">
        <v>427</v>
      </c>
      <c r="H144" s="529"/>
      <c r="I144" s="529"/>
      <c r="J144" s="529"/>
      <c r="K144" s="524" t="s">
        <v>414</v>
      </c>
      <c r="L144" s="524" t="s">
        <v>431</v>
      </c>
    </row>
    <row r="145" spans="1:12" s="120" customFormat="1" ht="51.75" customHeight="1">
      <c r="A145" s="467"/>
      <c r="B145" s="468"/>
      <c r="C145" s="454" t="s">
        <v>280</v>
      </c>
      <c r="D145" s="454" t="s">
        <v>269</v>
      </c>
      <c r="E145" s="454" t="s">
        <v>17</v>
      </c>
      <c r="F145" s="534"/>
      <c r="G145" s="493" t="s">
        <v>421</v>
      </c>
      <c r="H145" s="493" t="s">
        <v>428</v>
      </c>
      <c r="I145" s="493" t="s">
        <v>429</v>
      </c>
      <c r="J145" s="493" t="s">
        <v>430</v>
      </c>
      <c r="K145" s="525"/>
      <c r="L145" s="525"/>
    </row>
    <row r="146" spans="1:12" s="202" customFormat="1" ht="20.25">
      <c r="A146" s="154">
        <v>11</v>
      </c>
      <c r="B146" s="165" t="s">
        <v>257</v>
      </c>
      <c r="C146" s="165" t="s">
        <v>189</v>
      </c>
      <c r="D146" s="217">
        <v>5000</v>
      </c>
      <c r="E146" s="154" t="s">
        <v>36</v>
      </c>
      <c r="F146" s="154" t="s">
        <v>237</v>
      </c>
      <c r="G146" s="163"/>
      <c r="H146" s="602"/>
      <c r="I146" s="163"/>
      <c r="J146" s="163"/>
      <c r="K146" s="154" t="s">
        <v>415</v>
      </c>
      <c r="L146" s="550">
        <v>0</v>
      </c>
    </row>
    <row r="147" spans="1:12" s="202" customFormat="1" ht="20.25">
      <c r="A147" s="173"/>
      <c r="B147" s="174"/>
      <c r="C147" s="174"/>
      <c r="D147" s="219"/>
      <c r="E147" s="173"/>
      <c r="F147" s="173"/>
      <c r="G147" s="179"/>
      <c r="H147" s="603" t="s">
        <v>432</v>
      </c>
      <c r="I147" s="179"/>
      <c r="J147" s="179"/>
      <c r="K147" s="183">
        <v>2567</v>
      </c>
      <c r="L147" s="550"/>
    </row>
    <row r="148" spans="1:12" s="202" customFormat="1" ht="20.25">
      <c r="A148" s="154">
        <v>12</v>
      </c>
      <c r="B148" s="165" t="s">
        <v>384</v>
      </c>
      <c r="C148" s="165" t="s">
        <v>189</v>
      </c>
      <c r="D148" s="216">
        <v>5000</v>
      </c>
      <c r="E148" s="154" t="s">
        <v>36</v>
      </c>
      <c r="F148" s="154" t="s">
        <v>237</v>
      </c>
      <c r="G148" s="163"/>
      <c r="H148" s="596"/>
      <c r="I148" s="163"/>
      <c r="J148" s="163"/>
      <c r="K148" s="154" t="s">
        <v>416</v>
      </c>
      <c r="L148" s="550">
        <v>0</v>
      </c>
    </row>
    <row r="149" spans="1:12" s="202" customFormat="1" ht="20.25">
      <c r="A149" s="183"/>
      <c r="B149" s="191" t="s">
        <v>385</v>
      </c>
      <c r="C149" s="191"/>
      <c r="D149" s="366"/>
      <c r="E149" s="183"/>
      <c r="F149" s="183"/>
      <c r="G149" s="186"/>
      <c r="H149" s="596" t="s">
        <v>432</v>
      </c>
      <c r="I149" s="186"/>
      <c r="J149" s="186"/>
      <c r="K149" s="183">
        <v>2567</v>
      </c>
      <c r="L149" s="550"/>
    </row>
    <row r="150" spans="1:12" s="202" customFormat="1" ht="20.25">
      <c r="A150" s="154">
        <v>13</v>
      </c>
      <c r="B150" s="165" t="s">
        <v>78</v>
      </c>
      <c r="C150" s="165" t="s">
        <v>79</v>
      </c>
      <c r="D150" s="156">
        <v>820000</v>
      </c>
      <c r="E150" s="154" t="s">
        <v>36</v>
      </c>
      <c r="F150" s="154" t="s">
        <v>324</v>
      </c>
      <c r="G150" s="167"/>
      <c r="H150" s="167"/>
      <c r="I150" s="167"/>
      <c r="J150" s="167"/>
      <c r="K150" s="154" t="s">
        <v>415</v>
      </c>
      <c r="L150" s="551">
        <v>360159.46</v>
      </c>
    </row>
    <row r="151" spans="1:12" s="202" customFormat="1" ht="20.25">
      <c r="A151" s="173"/>
      <c r="B151" s="174"/>
      <c r="C151" s="174" t="s">
        <v>80</v>
      </c>
      <c r="D151" s="226"/>
      <c r="E151" s="173"/>
      <c r="F151" s="173"/>
      <c r="G151" s="596" t="s">
        <v>432</v>
      </c>
      <c r="H151" s="234"/>
      <c r="I151" s="234"/>
      <c r="J151" s="234"/>
      <c r="K151" s="173">
        <v>2567</v>
      </c>
      <c r="L151" s="551"/>
    </row>
    <row r="152" spans="1:12" s="202" customFormat="1" ht="20.25">
      <c r="A152" s="183"/>
      <c r="B152" s="191"/>
      <c r="C152" s="191" t="s">
        <v>272</v>
      </c>
      <c r="D152" s="225"/>
      <c r="E152" s="183"/>
      <c r="F152" s="183"/>
      <c r="G152" s="235"/>
      <c r="H152" s="235"/>
      <c r="I152" s="235"/>
      <c r="J152" s="235"/>
      <c r="K152" s="183"/>
      <c r="L152" s="551"/>
    </row>
    <row r="153" spans="1:12" s="202" customFormat="1" ht="20.25">
      <c r="A153" s="154">
        <v>14</v>
      </c>
      <c r="B153" s="165" t="s">
        <v>270</v>
      </c>
      <c r="C153" s="165" t="s">
        <v>79</v>
      </c>
      <c r="D153" s="217">
        <v>1200000</v>
      </c>
      <c r="E153" s="154" t="s">
        <v>36</v>
      </c>
      <c r="F153" s="154" t="s">
        <v>324</v>
      </c>
      <c r="G153" s="163"/>
      <c r="H153" s="163"/>
      <c r="I153" s="163"/>
      <c r="J153" s="163"/>
      <c r="K153" s="154" t="s">
        <v>415</v>
      </c>
      <c r="L153" s="550">
        <v>480788</v>
      </c>
    </row>
    <row r="154" spans="1:12" s="202" customFormat="1" ht="20.25">
      <c r="A154" s="183"/>
      <c r="B154" s="191" t="s">
        <v>294</v>
      </c>
      <c r="C154" s="191" t="s">
        <v>80</v>
      </c>
      <c r="D154" s="218"/>
      <c r="E154" s="183"/>
      <c r="F154" s="183"/>
      <c r="G154" s="603" t="s">
        <v>432</v>
      </c>
      <c r="H154" s="186"/>
      <c r="I154" s="186"/>
      <c r="J154" s="186"/>
      <c r="K154" s="183">
        <v>2567</v>
      </c>
      <c r="L154" s="550"/>
    </row>
    <row r="155" spans="1:12" s="202" customFormat="1" ht="20.25">
      <c r="A155" s="154">
        <v>15</v>
      </c>
      <c r="B155" s="165" t="s">
        <v>270</v>
      </c>
      <c r="C155" s="165" t="s">
        <v>79</v>
      </c>
      <c r="D155" s="217">
        <v>550000</v>
      </c>
      <c r="E155" s="154" t="s">
        <v>36</v>
      </c>
      <c r="F155" s="154" t="s">
        <v>324</v>
      </c>
      <c r="G155" s="179"/>
      <c r="H155" s="179"/>
      <c r="I155" s="179"/>
      <c r="J155" s="179"/>
      <c r="K155" s="154" t="s">
        <v>415</v>
      </c>
      <c r="L155" s="550">
        <v>257850</v>
      </c>
    </row>
    <row r="156" spans="1:12" s="202" customFormat="1" ht="20.25">
      <c r="A156" s="183"/>
      <c r="B156" s="191" t="s">
        <v>271</v>
      </c>
      <c r="C156" s="191" t="s">
        <v>80</v>
      </c>
      <c r="D156" s="218"/>
      <c r="E156" s="183"/>
      <c r="F156" s="183"/>
      <c r="G156" s="596" t="s">
        <v>432</v>
      </c>
      <c r="H156" s="179"/>
      <c r="I156" s="179"/>
      <c r="J156" s="179"/>
      <c r="K156" s="183">
        <v>2567</v>
      </c>
      <c r="L156" s="550"/>
    </row>
    <row r="157" spans="1:12" s="198" customFormat="1" ht="20.25">
      <c r="A157" s="393"/>
      <c r="B157" s="394" t="s">
        <v>333</v>
      </c>
      <c r="C157" s="236"/>
      <c r="D157" s="233">
        <f>SUM(D118:D156)</f>
        <v>3500000</v>
      </c>
      <c r="E157" s="559"/>
      <c r="F157" s="559"/>
      <c r="G157" s="559"/>
      <c r="H157" s="559"/>
      <c r="I157" s="559"/>
      <c r="J157" s="559"/>
      <c r="K157" s="407"/>
      <c r="L157" s="446">
        <f>SUM(L146:L156)</f>
        <v>1098797.46</v>
      </c>
    </row>
    <row r="158" spans="1:10" ht="20.25">
      <c r="A158" s="126"/>
      <c r="B158" s="126"/>
      <c r="C158" s="126"/>
      <c r="D158" s="126"/>
      <c r="E158" s="126"/>
      <c r="F158" s="126"/>
      <c r="G158" s="126"/>
      <c r="H158" s="143"/>
      <c r="I158" s="126"/>
      <c r="J158" s="126"/>
    </row>
    <row r="159" spans="1:12" s="142" customFormat="1" ht="20.25">
      <c r="A159" s="126"/>
      <c r="B159" s="126"/>
      <c r="C159" s="126"/>
      <c r="D159" s="126"/>
      <c r="E159" s="126"/>
      <c r="F159" s="126"/>
      <c r="G159" s="126"/>
      <c r="H159" s="143"/>
      <c r="I159" s="126"/>
      <c r="J159" s="126"/>
      <c r="L159" s="202"/>
    </row>
    <row r="160" spans="1:12" s="142" customFormat="1" ht="20.25">
      <c r="A160" s="126"/>
      <c r="B160" s="126"/>
      <c r="C160" s="126"/>
      <c r="D160" s="126"/>
      <c r="E160" s="126"/>
      <c r="F160" s="126"/>
      <c r="G160" s="126"/>
      <c r="H160" s="143"/>
      <c r="I160" s="126"/>
      <c r="J160" s="126"/>
      <c r="L160" s="202"/>
    </row>
    <row r="161" spans="1:12" s="142" customFormat="1" ht="20.25">
      <c r="A161" s="126"/>
      <c r="B161" s="126"/>
      <c r="C161" s="126"/>
      <c r="D161" s="126"/>
      <c r="E161" s="126"/>
      <c r="F161" s="126"/>
      <c r="G161" s="126"/>
      <c r="H161" s="143"/>
      <c r="I161" s="126"/>
      <c r="J161" s="126"/>
      <c r="L161" s="202"/>
    </row>
    <row r="162" spans="1:12" s="142" customFormat="1" ht="20.25">
      <c r="A162" s="126"/>
      <c r="B162" s="126"/>
      <c r="C162" s="126"/>
      <c r="D162" s="126"/>
      <c r="E162" s="126"/>
      <c r="F162" s="126"/>
      <c r="G162" s="126"/>
      <c r="H162" s="143"/>
      <c r="I162" s="126"/>
      <c r="J162" s="126"/>
      <c r="L162" s="202"/>
    </row>
    <row r="163" spans="1:12" s="142" customFormat="1" ht="20.25">
      <c r="A163" s="126"/>
      <c r="B163" s="126"/>
      <c r="C163" s="126"/>
      <c r="D163" s="126"/>
      <c r="E163" s="126"/>
      <c r="F163" s="126"/>
      <c r="G163" s="126"/>
      <c r="H163" s="143"/>
      <c r="I163" s="126"/>
      <c r="J163" s="126"/>
      <c r="L163" s="202"/>
    </row>
    <row r="164" spans="1:12" s="142" customFormat="1" ht="20.25">
      <c r="A164" s="126"/>
      <c r="B164" s="126"/>
      <c r="C164" s="126"/>
      <c r="D164" s="126"/>
      <c r="E164" s="126"/>
      <c r="F164" s="126"/>
      <c r="G164" s="126"/>
      <c r="H164" s="143"/>
      <c r="I164" s="126"/>
      <c r="J164" s="126"/>
      <c r="L164" s="202"/>
    </row>
    <row r="165" spans="1:12" s="142" customFormat="1" ht="20.25">
      <c r="A165" s="126"/>
      <c r="B165" s="126"/>
      <c r="C165" s="126"/>
      <c r="D165" s="126"/>
      <c r="E165" s="126"/>
      <c r="F165" s="126"/>
      <c r="G165" s="126"/>
      <c r="H165" s="143"/>
      <c r="I165" s="126"/>
      <c r="J165" s="126"/>
      <c r="L165" s="202"/>
    </row>
    <row r="166" spans="1:12" s="142" customFormat="1" ht="20.25">
      <c r="A166" s="126"/>
      <c r="B166" s="126"/>
      <c r="C166" s="126"/>
      <c r="D166" s="126"/>
      <c r="E166" s="126"/>
      <c r="F166" s="126"/>
      <c r="G166" s="126"/>
      <c r="H166" s="143"/>
      <c r="I166" s="126"/>
      <c r="J166" s="126"/>
      <c r="L166" s="202"/>
    </row>
    <row r="167" spans="1:12" s="142" customFormat="1" ht="20.25">
      <c r="A167" s="126"/>
      <c r="B167" s="126"/>
      <c r="C167" s="126"/>
      <c r="D167" s="126"/>
      <c r="E167" s="126"/>
      <c r="F167" s="126"/>
      <c r="G167" s="126"/>
      <c r="H167" s="143"/>
      <c r="I167" s="126"/>
      <c r="J167" s="126"/>
      <c r="L167" s="202"/>
    </row>
    <row r="168" spans="1:10" s="238" customFormat="1" ht="18.75">
      <c r="A168" s="237"/>
      <c r="B168" s="237"/>
      <c r="C168" s="237"/>
      <c r="D168" s="237"/>
      <c r="E168" s="237"/>
      <c r="F168" s="237"/>
      <c r="G168" s="237"/>
      <c r="H168" s="207"/>
      <c r="I168" s="237"/>
      <c r="J168" s="237"/>
    </row>
    <row r="169" spans="1:10" s="238" customFormat="1" ht="18.75">
      <c r="A169" s="200"/>
      <c r="B169" s="237"/>
      <c r="C169" s="237"/>
      <c r="D169" s="237"/>
      <c r="E169" s="237"/>
      <c r="F169" s="237"/>
      <c r="G169" s="546" t="s">
        <v>277</v>
      </c>
      <c r="H169" s="547"/>
      <c r="I169" s="548"/>
      <c r="J169" s="237"/>
    </row>
    <row r="170" spans="1:5" s="238" customFormat="1" ht="18.75">
      <c r="A170" s="175" t="s">
        <v>32</v>
      </c>
      <c r="B170" s="175"/>
      <c r="C170" s="175"/>
      <c r="D170" s="175"/>
      <c r="E170" s="175"/>
    </row>
    <row r="171" spans="1:6" s="238" customFormat="1" ht="18.75">
      <c r="A171" s="239" t="s">
        <v>293</v>
      </c>
      <c r="B171" s="239"/>
      <c r="C171" s="239"/>
      <c r="D171" s="239"/>
      <c r="E171" s="237"/>
      <c r="F171" s="239"/>
    </row>
    <row r="172" spans="1:12" s="120" customFormat="1" ht="36.75" customHeight="1">
      <c r="A172" s="453" t="s">
        <v>11</v>
      </c>
      <c r="B172" s="453" t="s">
        <v>12</v>
      </c>
      <c r="C172" s="453" t="s">
        <v>13</v>
      </c>
      <c r="D172" s="453" t="s">
        <v>15</v>
      </c>
      <c r="E172" s="453" t="s">
        <v>16</v>
      </c>
      <c r="F172" s="533" t="s">
        <v>278</v>
      </c>
      <c r="G172" s="529" t="s">
        <v>427</v>
      </c>
      <c r="H172" s="529"/>
      <c r="I172" s="529"/>
      <c r="J172" s="529"/>
      <c r="K172" s="524" t="s">
        <v>414</v>
      </c>
      <c r="L172" s="524" t="s">
        <v>431</v>
      </c>
    </row>
    <row r="173" spans="1:12" s="120" customFormat="1" ht="51.75" customHeight="1">
      <c r="A173" s="467"/>
      <c r="B173" s="468"/>
      <c r="C173" s="454" t="s">
        <v>280</v>
      </c>
      <c r="D173" s="454" t="s">
        <v>269</v>
      </c>
      <c r="E173" s="454" t="s">
        <v>17</v>
      </c>
      <c r="F173" s="534"/>
      <c r="G173" s="493" t="s">
        <v>421</v>
      </c>
      <c r="H173" s="493" t="s">
        <v>428</v>
      </c>
      <c r="I173" s="493" t="s">
        <v>429</v>
      </c>
      <c r="J173" s="493" t="s">
        <v>430</v>
      </c>
      <c r="K173" s="525"/>
      <c r="L173" s="525"/>
    </row>
    <row r="174" spans="1:12" ht="20.25">
      <c r="A174" s="569"/>
      <c r="B174" s="571" t="s">
        <v>222</v>
      </c>
      <c r="C174" s="136" t="s">
        <v>299</v>
      </c>
      <c r="D174" s="246">
        <v>45000</v>
      </c>
      <c r="E174" s="183" t="s">
        <v>36</v>
      </c>
      <c r="F174" s="243" t="s">
        <v>188</v>
      </c>
      <c r="G174" s="601" t="s">
        <v>432</v>
      </c>
      <c r="H174" s="244"/>
      <c r="I174" s="244"/>
      <c r="J174" s="244"/>
      <c r="K174" s="429">
        <v>243862</v>
      </c>
      <c r="L174" s="446">
        <v>20863</v>
      </c>
    </row>
    <row r="175" spans="1:12" ht="20.25">
      <c r="A175" s="570"/>
      <c r="B175" s="572"/>
      <c r="C175" s="136" t="s">
        <v>300</v>
      </c>
      <c r="D175" s="247">
        <v>3000</v>
      </c>
      <c r="E175" s="243" t="s">
        <v>36</v>
      </c>
      <c r="F175" s="243" t="s">
        <v>188</v>
      </c>
      <c r="G175" s="601" t="s">
        <v>432</v>
      </c>
      <c r="H175" s="244"/>
      <c r="I175" s="244"/>
      <c r="J175" s="244"/>
      <c r="K175" s="429">
        <v>243862</v>
      </c>
      <c r="L175" s="446">
        <v>388</v>
      </c>
    </row>
    <row r="176" spans="1:12" ht="20.25">
      <c r="A176" s="570"/>
      <c r="B176" s="572"/>
      <c r="C176" s="136" t="s">
        <v>301</v>
      </c>
      <c r="D176" s="246">
        <v>9211200</v>
      </c>
      <c r="E176" s="243" t="s">
        <v>224</v>
      </c>
      <c r="F176" s="243" t="s">
        <v>239</v>
      </c>
      <c r="G176" s="601" t="s">
        <v>432</v>
      </c>
      <c r="H176" s="244"/>
      <c r="I176" s="244"/>
      <c r="J176" s="244"/>
      <c r="K176" s="429">
        <v>243862</v>
      </c>
      <c r="L176" s="446">
        <v>4349900</v>
      </c>
    </row>
    <row r="177" spans="1:12" ht="20.25">
      <c r="A177" s="570"/>
      <c r="B177" s="572"/>
      <c r="C177" s="136" t="s">
        <v>240</v>
      </c>
      <c r="D177" s="246">
        <v>2234400</v>
      </c>
      <c r="E177" s="243" t="s">
        <v>224</v>
      </c>
      <c r="F177" s="243" t="s">
        <v>239</v>
      </c>
      <c r="G177" s="601" t="s">
        <v>432</v>
      </c>
      <c r="H177" s="244"/>
      <c r="I177" s="244"/>
      <c r="J177" s="244"/>
      <c r="K177" s="429">
        <v>243862</v>
      </c>
      <c r="L177" s="446">
        <v>998400</v>
      </c>
    </row>
    <row r="178" spans="1:12" ht="20.25">
      <c r="A178" s="570"/>
      <c r="B178" s="572"/>
      <c r="C178" s="136" t="s">
        <v>241</v>
      </c>
      <c r="D178" s="246">
        <v>60000</v>
      </c>
      <c r="E178" s="243" t="s">
        <v>224</v>
      </c>
      <c r="F178" s="243" t="s">
        <v>239</v>
      </c>
      <c r="G178" s="601" t="s">
        <v>432</v>
      </c>
      <c r="H178" s="244"/>
      <c r="I178" s="244"/>
      <c r="J178" s="244"/>
      <c r="K178" s="429">
        <v>243862</v>
      </c>
      <c r="L178" s="446">
        <v>21000</v>
      </c>
    </row>
    <row r="179" spans="1:12" ht="20.25">
      <c r="A179" s="570"/>
      <c r="B179" s="572"/>
      <c r="C179" s="240" t="s">
        <v>242</v>
      </c>
      <c r="D179" s="156">
        <v>400000</v>
      </c>
      <c r="E179" s="154" t="s">
        <v>224</v>
      </c>
      <c r="F179" s="154" t="s">
        <v>188</v>
      </c>
      <c r="G179" s="601" t="s">
        <v>432</v>
      </c>
      <c r="H179" s="244"/>
      <c r="I179" s="244"/>
      <c r="J179" s="244"/>
      <c r="K179" s="429">
        <v>243862</v>
      </c>
      <c r="L179" s="446">
        <v>5700</v>
      </c>
    </row>
    <row r="180" spans="1:12" ht="20.25">
      <c r="A180" s="570"/>
      <c r="B180" s="572"/>
      <c r="C180" s="240" t="s">
        <v>302</v>
      </c>
      <c r="D180" s="156">
        <v>90000</v>
      </c>
      <c r="E180" s="154" t="s">
        <v>224</v>
      </c>
      <c r="F180" s="154" t="s">
        <v>199</v>
      </c>
      <c r="G180" s="601" t="s">
        <v>432</v>
      </c>
      <c r="H180" s="244"/>
      <c r="I180" s="244"/>
      <c r="J180" s="244"/>
      <c r="K180" s="429">
        <v>243862</v>
      </c>
      <c r="L180" s="446">
        <v>90000</v>
      </c>
    </row>
    <row r="181" spans="1:12" ht="20.25" customHeight="1">
      <c r="A181" s="570"/>
      <c r="B181" s="572"/>
      <c r="C181" s="240" t="s">
        <v>334</v>
      </c>
      <c r="D181" s="156">
        <v>379900</v>
      </c>
      <c r="E181" s="154" t="s">
        <v>36</v>
      </c>
      <c r="F181" s="154" t="s">
        <v>188</v>
      </c>
      <c r="G181" s="599" t="s">
        <v>432</v>
      </c>
      <c r="H181" s="245"/>
      <c r="I181" s="179"/>
      <c r="J181" s="245"/>
      <c r="K181" s="608">
        <v>243862</v>
      </c>
      <c r="L181" s="550">
        <v>379900</v>
      </c>
    </row>
    <row r="182" spans="1:12" ht="20.25" customHeight="1">
      <c r="A182" s="161"/>
      <c r="B182" s="162"/>
      <c r="C182" s="241" t="s">
        <v>335</v>
      </c>
      <c r="D182" s="248"/>
      <c r="E182" s="173"/>
      <c r="F182" s="173"/>
      <c r="G182" s="600"/>
      <c r="H182" s="245"/>
      <c r="I182" s="180"/>
      <c r="J182" s="180"/>
      <c r="K182" s="609"/>
      <c r="L182" s="552"/>
    </row>
    <row r="183" spans="1:12" s="123" customFormat="1" ht="21.75" customHeight="1">
      <c r="A183" s="496"/>
      <c r="B183" s="496" t="s">
        <v>8</v>
      </c>
      <c r="C183" s="345"/>
      <c r="D183" s="233">
        <f>SUM(D174:D181)</f>
        <v>12423500</v>
      </c>
      <c r="E183" s="559"/>
      <c r="F183" s="559"/>
      <c r="G183" s="559"/>
      <c r="H183" s="559"/>
      <c r="I183" s="559"/>
      <c r="J183" s="559"/>
      <c r="K183" s="466"/>
      <c r="L183" s="447">
        <f>SUM(L174:L182)</f>
        <v>5866151</v>
      </c>
    </row>
    <row r="184" spans="1:12" s="125" customFormat="1" ht="20.25" customHeight="1">
      <c r="A184" s="128"/>
      <c r="B184" s="128"/>
      <c r="C184" s="128"/>
      <c r="D184" s="129"/>
      <c r="E184" s="130"/>
      <c r="F184" s="130"/>
      <c r="G184" s="130"/>
      <c r="H184" s="130"/>
      <c r="I184" s="130"/>
      <c r="J184" s="130"/>
      <c r="L184" s="181"/>
    </row>
    <row r="185" spans="1:10" ht="24" customHeight="1">
      <c r="A185" s="128"/>
      <c r="B185" s="128"/>
      <c r="C185" s="128"/>
      <c r="D185" s="129"/>
      <c r="E185" s="130"/>
      <c r="F185" s="130"/>
      <c r="G185" s="130"/>
      <c r="H185" s="130"/>
      <c r="I185" s="130"/>
      <c r="J185" s="130"/>
    </row>
    <row r="186" spans="1:10" ht="24" customHeight="1">
      <c r="A186" s="128"/>
      <c r="B186" s="128"/>
      <c r="C186" s="128"/>
      <c r="D186" s="129"/>
      <c r="E186" s="130"/>
      <c r="F186" s="130"/>
      <c r="G186" s="130"/>
      <c r="H186" s="130"/>
      <c r="I186" s="130"/>
      <c r="J186" s="130"/>
    </row>
    <row r="187" spans="1:10" ht="24" customHeight="1">
      <c r="A187" s="128"/>
      <c r="B187" s="128"/>
      <c r="C187" s="128"/>
      <c r="D187" s="129"/>
      <c r="E187" s="130"/>
      <c r="F187" s="130"/>
      <c r="G187" s="130"/>
      <c r="H187" s="130"/>
      <c r="I187" s="130"/>
      <c r="J187" s="130"/>
    </row>
    <row r="188" spans="1:10" ht="23.25" customHeight="1">
      <c r="A188" s="128"/>
      <c r="B188" s="128"/>
      <c r="C188" s="128"/>
      <c r="D188" s="129"/>
      <c r="E188" s="130"/>
      <c r="F188" s="130"/>
      <c r="G188" s="130"/>
      <c r="H188" s="130"/>
      <c r="I188" s="130"/>
      <c r="J188" s="130"/>
    </row>
    <row r="189" spans="1:10" ht="23.25" customHeight="1">
      <c r="A189" s="128"/>
      <c r="B189" s="128"/>
      <c r="C189" s="128"/>
      <c r="D189" s="129"/>
      <c r="E189" s="130"/>
      <c r="F189" s="130"/>
      <c r="G189" s="130"/>
      <c r="H189" s="130"/>
      <c r="I189" s="130"/>
      <c r="J189" s="130"/>
    </row>
    <row r="190" spans="1:10" ht="23.25" customHeight="1">
      <c r="A190" s="128"/>
      <c r="B190" s="128"/>
      <c r="C190" s="128"/>
      <c r="D190" s="129"/>
      <c r="E190" s="130"/>
      <c r="F190" s="130"/>
      <c r="G190" s="130"/>
      <c r="H190" s="130"/>
      <c r="I190" s="130"/>
      <c r="J190" s="130"/>
    </row>
    <row r="191" spans="1:10" ht="23.25" customHeight="1">
      <c r="A191" s="128"/>
      <c r="B191" s="128"/>
      <c r="C191" s="128"/>
      <c r="D191" s="129"/>
      <c r="E191" s="130"/>
      <c r="F191" s="130"/>
      <c r="G191" s="130"/>
      <c r="H191" s="130"/>
      <c r="I191" s="130"/>
      <c r="J191" s="130"/>
    </row>
    <row r="192" spans="1:12" s="125" customFormat="1" ht="42.75" customHeight="1">
      <c r="A192" s="128"/>
      <c r="B192" s="128"/>
      <c r="C192" s="128"/>
      <c r="D192" s="129"/>
      <c r="E192" s="130"/>
      <c r="F192" s="130"/>
      <c r="G192" s="130"/>
      <c r="H192" s="130"/>
      <c r="I192" s="130"/>
      <c r="J192" s="130"/>
      <c r="L192" s="181"/>
    </row>
    <row r="193" spans="1:12" s="131" customFormat="1" ht="20.25">
      <c r="A193" s="128"/>
      <c r="B193" s="128"/>
      <c r="C193" s="128"/>
      <c r="D193" s="129"/>
      <c r="E193" s="130"/>
      <c r="F193" s="130"/>
      <c r="G193" s="130"/>
      <c r="H193" s="144"/>
      <c r="I193" s="130"/>
      <c r="J193" s="130"/>
      <c r="L193" s="498"/>
    </row>
    <row r="194" spans="1:12" s="131" customFormat="1" ht="20.25">
      <c r="A194" s="121"/>
      <c r="B194" s="121"/>
      <c r="C194" s="121"/>
      <c r="D194" s="121"/>
      <c r="E194" s="121"/>
      <c r="F194" s="121"/>
      <c r="G194" s="121"/>
      <c r="H194" s="125"/>
      <c r="I194" s="121"/>
      <c r="J194" s="121"/>
      <c r="L194" s="498"/>
    </row>
    <row r="195" spans="1:12" s="131" customFormat="1" ht="20.2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L195" s="498"/>
    </row>
    <row r="196" spans="1:12" s="131" customFormat="1" ht="20.2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L196" s="498"/>
    </row>
    <row r="197" spans="1:12" s="131" customFormat="1" ht="20.2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L197" s="498"/>
    </row>
    <row r="198" spans="1:12" s="131" customFormat="1" ht="20.2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L198" s="498"/>
    </row>
    <row r="199" spans="1:12" s="131" customFormat="1" ht="20.2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L199" s="498"/>
    </row>
    <row r="200" spans="1:12" s="131" customFormat="1" ht="20.2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L200" s="498"/>
    </row>
    <row r="201" spans="1:12" s="131" customFormat="1" ht="20.2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L201" s="498"/>
    </row>
  </sheetData>
  <sheetProtection/>
  <mergeCells count="82">
    <mergeCell ref="E157:J157"/>
    <mergeCell ref="E183:J183"/>
    <mergeCell ref="G172:J172"/>
    <mergeCell ref="F172:F173"/>
    <mergeCell ref="K181:K182"/>
    <mergeCell ref="G181:G182"/>
    <mergeCell ref="A174:A181"/>
    <mergeCell ref="B174:B181"/>
    <mergeCell ref="A58:E58"/>
    <mergeCell ref="G113:I113"/>
    <mergeCell ref="G116:J116"/>
    <mergeCell ref="G60:J60"/>
    <mergeCell ref="A59:E59"/>
    <mergeCell ref="G85:I85"/>
    <mergeCell ref="F60:F61"/>
    <mergeCell ref="G169:I169"/>
    <mergeCell ref="A31:E31"/>
    <mergeCell ref="A45:C45"/>
    <mergeCell ref="E45:J45"/>
    <mergeCell ref="A32:E32"/>
    <mergeCell ref="G33:J33"/>
    <mergeCell ref="F33:F34"/>
    <mergeCell ref="B37:B39"/>
    <mergeCell ref="A3:E3"/>
    <mergeCell ref="A4:E4"/>
    <mergeCell ref="A13:C13"/>
    <mergeCell ref="F5:F6"/>
    <mergeCell ref="B7:B9"/>
    <mergeCell ref="E13:J13"/>
    <mergeCell ref="B10:B12"/>
    <mergeCell ref="H7:H9"/>
    <mergeCell ref="H10:H12"/>
    <mergeCell ref="G5:J5"/>
    <mergeCell ref="G2:I2"/>
    <mergeCell ref="G30:I30"/>
    <mergeCell ref="K5:K6"/>
    <mergeCell ref="L5:L6"/>
    <mergeCell ref="K33:K34"/>
    <mergeCell ref="G141:I141"/>
    <mergeCell ref="F144:F145"/>
    <mergeCell ref="G144:J144"/>
    <mergeCell ref="G57:I57"/>
    <mergeCell ref="E99:J99"/>
    <mergeCell ref="G88:J88"/>
    <mergeCell ref="E66:J66"/>
    <mergeCell ref="F88:F89"/>
    <mergeCell ref="F116:F117"/>
    <mergeCell ref="L64:L65"/>
    <mergeCell ref="L90:L91"/>
    <mergeCell ref="L92:L95"/>
    <mergeCell ref="L96:L98"/>
    <mergeCell ref="L35:L36"/>
    <mergeCell ref="L37:L39"/>
    <mergeCell ref="L41:L44"/>
    <mergeCell ref="L62:L63"/>
    <mergeCell ref="L146:L147"/>
    <mergeCell ref="L118:L119"/>
    <mergeCell ref="L120:L121"/>
    <mergeCell ref="L122:L123"/>
    <mergeCell ref="L124:L125"/>
    <mergeCell ref="L126:L127"/>
    <mergeCell ref="L128:L129"/>
    <mergeCell ref="L116:L117"/>
    <mergeCell ref="L148:L149"/>
    <mergeCell ref="L150:L152"/>
    <mergeCell ref="L153:L154"/>
    <mergeCell ref="L155:L156"/>
    <mergeCell ref="L181:L182"/>
    <mergeCell ref="L130:L131"/>
    <mergeCell ref="L132:L133"/>
    <mergeCell ref="L134:L135"/>
    <mergeCell ref="L136:L137"/>
    <mergeCell ref="K144:K145"/>
    <mergeCell ref="L144:L145"/>
    <mergeCell ref="K172:K173"/>
    <mergeCell ref="L172:L173"/>
    <mergeCell ref="L33:L34"/>
    <mergeCell ref="K60:K61"/>
    <mergeCell ref="L60:L61"/>
    <mergeCell ref="K88:K89"/>
    <mergeCell ref="L88:L89"/>
    <mergeCell ref="K116:K117"/>
  </mergeCells>
  <printOptions horizontalCentered="1"/>
  <pageMargins left="0.11811023622047245" right="0" top="0.7874015748031497" bottom="0.1968503937007874" header="0.5118110236220472" footer="0.5118110236220472"/>
  <pageSetup horizontalDpi="600" verticalDpi="600" orientation="landscape" paperSize="9" scale="94" r:id="rId2"/>
  <rowBreaks count="6" manualBreakCount="6">
    <brk id="28" max="24" man="1"/>
    <brk id="55" max="24" man="1"/>
    <brk id="83" max="24" man="1"/>
    <brk id="111" max="24" man="1"/>
    <brk id="139" max="24" man="1"/>
    <brk id="167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L26"/>
  <sheetViews>
    <sheetView zoomScale="90" zoomScaleNormal="90" zoomScaleSheetLayoutView="90" zoomScalePageLayoutView="0" workbookViewId="0" topLeftCell="A1">
      <selection activeCell="H10" sqref="H10"/>
    </sheetView>
  </sheetViews>
  <sheetFormatPr defaultColWidth="9.140625" defaultRowHeight="12.75"/>
  <cols>
    <col min="1" max="1" width="6.00390625" style="125" customWidth="1"/>
    <col min="2" max="2" width="23.57421875" style="125" customWidth="1"/>
    <col min="3" max="3" width="42.57421875" style="125" customWidth="1"/>
    <col min="4" max="4" width="14.00390625" style="125" customWidth="1"/>
    <col min="5" max="5" width="9.8515625" style="125" customWidth="1"/>
    <col min="6" max="6" width="12.8515625" style="125" customWidth="1"/>
    <col min="7" max="10" width="11.7109375" style="125" customWidth="1"/>
    <col min="11" max="11" width="9.140625" style="190" customWidth="1"/>
    <col min="12" max="12" width="14.421875" style="448" customWidth="1"/>
    <col min="13" max="16384" width="9.140625" style="125" customWidth="1"/>
  </cols>
  <sheetData>
    <row r="2" spans="7:12" s="181" customFormat="1" ht="18.75">
      <c r="G2" s="574" t="s">
        <v>277</v>
      </c>
      <c r="H2" s="574"/>
      <c r="I2" s="574"/>
      <c r="K2" s="190"/>
      <c r="L2" s="448"/>
    </row>
    <row r="3" spans="1:12" s="255" customFormat="1" ht="18.75">
      <c r="A3" s="175" t="s">
        <v>33</v>
      </c>
      <c r="K3" s="190"/>
      <c r="L3" s="448"/>
    </row>
    <row r="4" spans="1:12" s="255" customFormat="1" ht="18.75">
      <c r="A4" s="175" t="s">
        <v>261</v>
      </c>
      <c r="B4" s="175"/>
      <c r="C4" s="175"/>
      <c r="D4" s="175"/>
      <c r="E4" s="175"/>
      <c r="F4" s="175"/>
      <c r="K4" s="190"/>
      <c r="L4" s="448"/>
    </row>
    <row r="5" spans="1:12" s="120" customFormat="1" ht="36.75" customHeight="1">
      <c r="A5" s="453" t="s">
        <v>11</v>
      </c>
      <c r="B5" s="453" t="s">
        <v>12</v>
      </c>
      <c r="C5" s="453" t="s">
        <v>13</v>
      </c>
      <c r="D5" s="453" t="s">
        <v>15</v>
      </c>
      <c r="E5" s="453" t="s">
        <v>16</v>
      </c>
      <c r="F5" s="533" t="s">
        <v>278</v>
      </c>
      <c r="G5" s="529" t="s">
        <v>427</v>
      </c>
      <c r="H5" s="529"/>
      <c r="I5" s="529"/>
      <c r="J5" s="529"/>
      <c r="K5" s="524" t="s">
        <v>414</v>
      </c>
      <c r="L5" s="524" t="s">
        <v>431</v>
      </c>
    </row>
    <row r="6" spans="1:12" s="120" customFormat="1" ht="51.75" customHeight="1">
      <c r="A6" s="467"/>
      <c r="B6" s="468"/>
      <c r="C6" s="454" t="s">
        <v>280</v>
      </c>
      <c r="D6" s="454" t="s">
        <v>269</v>
      </c>
      <c r="E6" s="454" t="s">
        <v>17</v>
      </c>
      <c r="F6" s="534"/>
      <c r="G6" s="493" t="s">
        <v>421</v>
      </c>
      <c r="H6" s="493" t="s">
        <v>428</v>
      </c>
      <c r="I6" s="493" t="s">
        <v>429</v>
      </c>
      <c r="J6" s="493" t="s">
        <v>430</v>
      </c>
      <c r="K6" s="525"/>
      <c r="L6" s="525"/>
    </row>
    <row r="7" spans="1:12" s="189" customFormat="1" ht="18.75">
      <c r="A7" s="154">
        <v>1</v>
      </c>
      <c r="B7" s="537" t="s">
        <v>386</v>
      </c>
      <c r="C7" s="165" t="s">
        <v>189</v>
      </c>
      <c r="D7" s="156">
        <v>5000</v>
      </c>
      <c r="E7" s="154" t="s">
        <v>260</v>
      </c>
      <c r="F7" s="154" t="s">
        <v>101</v>
      </c>
      <c r="G7" s="163"/>
      <c r="H7" s="188"/>
      <c r="I7" s="163"/>
      <c r="J7" s="163"/>
      <c r="K7" s="409">
        <v>243862</v>
      </c>
      <c r="L7" s="575">
        <v>0</v>
      </c>
    </row>
    <row r="8" spans="1:12" s="189" customFormat="1" ht="18.75">
      <c r="A8" s="173"/>
      <c r="B8" s="538"/>
      <c r="C8" s="178"/>
      <c r="D8" s="226"/>
      <c r="E8" s="173"/>
      <c r="F8" s="173"/>
      <c r="G8" s="179"/>
      <c r="H8" s="596" t="s">
        <v>432</v>
      </c>
      <c r="I8" s="179"/>
      <c r="J8" s="179"/>
      <c r="K8" s="173"/>
      <c r="L8" s="575"/>
    </row>
    <row r="9" spans="1:12" s="189" customFormat="1" ht="18.75">
      <c r="A9" s="183"/>
      <c r="B9" s="539"/>
      <c r="C9" s="184"/>
      <c r="D9" s="225"/>
      <c r="E9" s="183"/>
      <c r="F9" s="183"/>
      <c r="G9" s="186"/>
      <c r="H9" s="187"/>
      <c r="I9" s="186"/>
      <c r="J9" s="186"/>
      <c r="K9" s="183"/>
      <c r="L9" s="575"/>
    </row>
    <row r="10" spans="1:12" s="189" customFormat="1" ht="112.5">
      <c r="A10" s="154">
        <v>2</v>
      </c>
      <c r="B10" s="367" t="s">
        <v>413</v>
      </c>
      <c r="C10" s="341" t="s">
        <v>189</v>
      </c>
      <c r="D10" s="156">
        <v>5000</v>
      </c>
      <c r="E10" s="154" t="s">
        <v>260</v>
      </c>
      <c r="F10" s="154" t="s">
        <v>9</v>
      </c>
      <c r="G10" s="244"/>
      <c r="H10" s="596" t="s">
        <v>432</v>
      </c>
      <c r="I10" s="244"/>
      <c r="J10" s="244"/>
      <c r="K10" s="409">
        <v>243862</v>
      </c>
      <c r="L10" s="449">
        <v>0</v>
      </c>
    </row>
    <row r="11" spans="1:12" s="181" customFormat="1" ht="18.75">
      <c r="A11" s="391"/>
      <c r="B11" s="397" t="s">
        <v>8</v>
      </c>
      <c r="C11" s="392"/>
      <c r="D11" s="233">
        <f>SUM(D7:D10)</f>
        <v>10000</v>
      </c>
      <c r="E11" s="395"/>
      <c r="F11" s="396"/>
      <c r="G11" s="396"/>
      <c r="H11" s="396"/>
      <c r="I11" s="396"/>
      <c r="J11" s="396"/>
      <c r="K11" s="405"/>
      <c r="L11" s="449">
        <f>SUM(L7:L10)</f>
        <v>0</v>
      </c>
    </row>
    <row r="12" spans="1:10" ht="18.75">
      <c r="A12" s="127"/>
      <c r="B12" s="127"/>
      <c r="C12" s="127"/>
      <c r="D12" s="127"/>
      <c r="E12" s="127"/>
      <c r="F12" s="123"/>
      <c r="G12" s="123"/>
      <c r="H12" s="123"/>
      <c r="I12" s="123"/>
      <c r="J12" s="123"/>
    </row>
    <row r="13" spans="1:10" ht="18.75">
      <c r="A13" s="127"/>
      <c r="B13" s="127"/>
      <c r="C13" s="127"/>
      <c r="D13" s="127"/>
      <c r="E13" s="127"/>
      <c r="F13" s="123"/>
      <c r="G13" s="123"/>
      <c r="H13" s="123"/>
      <c r="I13" s="123"/>
      <c r="J13" s="123"/>
    </row>
    <row r="14" spans="1:10" ht="18.75">
      <c r="A14" s="127"/>
      <c r="B14" s="127"/>
      <c r="C14" s="127"/>
      <c r="D14" s="127"/>
      <c r="E14" s="127"/>
      <c r="F14" s="123"/>
      <c r="G14" s="123"/>
      <c r="H14" s="123"/>
      <c r="I14" s="123"/>
      <c r="J14" s="123"/>
    </row>
    <row r="15" spans="1:10" ht="18.75">
      <c r="A15" s="127"/>
      <c r="B15" s="127"/>
      <c r="C15" s="127"/>
      <c r="D15" s="127"/>
      <c r="E15" s="127"/>
      <c r="F15" s="123"/>
      <c r="G15" s="123"/>
      <c r="H15" s="123"/>
      <c r="I15" s="123"/>
      <c r="J15" s="123"/>
    </row>
    <row r="16" spans="1:10" ht="18.75">
      <c r="A16" s="127"/>
      <c r="B16" s="127"/>
      <c r="C16" s="127"/>
      <c r="D16" s="127"/>
      <c r="E16" s="127"/>
      <c r="F16" s="123"/>
      <c r="G16" s="123"/>
      <c r="H16" s="123"/>
      <c r="I16" s="123"/>
      <c r="J16" s="123"/>
    </row>
    <row r="17" spans="1:10" ht="18.75">
      <c r="A17" s="127"/>
      <c r="B17" s="127"/>
      <c r="C17" s="127"/>
      <c r="D17" s="127"/>
      <c r="E17" s="127"/>
      <c r="F17" s="123"/>
      <c r="G17" s="123"/>
      <c r="H17" s="123"/>
      <c r="I17" s="123"/>
      <c r="J17" s="123"/>
    </row>
    <row r="18" spans="1:10" ht="18.75">
      <c r="A18" s="127"/>
      <c r="B18" s="127"/>
      <c r="C18" s="127"/>
      <c r="D18" s="127"/>
      <c r="E18" s="127"/>
      <c r="F18" s="123"/>
      <c r="G18" s="123"/>
      <c r="H18" s="123"/>
      <c r="I18" s="123"/>
      <c r="J18" s="123"/>
    </row>
    <row r="19" spans="1:10" ht="18.75">
      <c r="A19" s="127"/>
      <c r="B19" s="127"/>
      <c r="C19" s="127"/>
      <c r="D19" s="127"/>
      <c r="E19" s="127"/>
      <c r="F19" s="123"/>
      <c r="G19" s="123"/>
      <c r="H19" s="123"/>
      <c r="I19" s="123"/>
      <c r="J19" s="123"/>
    </row>
    <row r="20" spans="1:10" ht="18.75">
      <c r="A20" s="127"/>
      <c r="B20" s="127"/>
      <c r="C20" s="127"/>
      <c r="D20" s="127"/>
      <c r="E20" s="127"/>
      <c r="F20" s="123"/>
      <c r="G20" s="123"/>
      <c r="H20" s="123"/>
      <c r="I20" s="123"/>
      <c r="J20" s="123"/>
    </row>
    <row r="21" spans="1:10" ht="18.75">
      <c r="A21" s="127"/>
      <c r="B21" s="127"/>
      <c r="C21" s="127"/>
      <c r="D21" s="127"/>
      <c r="E21" s="127"/>
      <c r="F21" s="123"/>
      <c r="G21" s="123"/>
      <c r="H21" s="123"/>
      <c r="I21" s="123"/>
      <c r="J21" s="123"/>
    </row>
    <row r="22" spans="1:10" ht="18.75">
      <c r="A22" s="127"/>
      <c r="B22" s="127"/>
      <c r="C22" s="127"/>
      <c r="D22" s="127"/>
      <c r="E22" s="127"/>
      <c r="F22" s="123"/>
      <c r="G22" s="123"/>
      <c r="H22" s="123"/>
      <c r="I22" s="123"/>
      <c r="J22" s="123"/>
    </row>
    <row r="23" spans="1:10" ht="18.75">
      <c r="A23" s="127"/>
      <c r="B23" s="127"/>
      <c r="C23" s="127"/>
      <c r="D23" s="127"/>
      <c r="E23" s="127"/>
      <c r="F23" s="123"/>
      <c r="G23" s="123"/>
      <c r="H23" s="123"/>
      <c r="I23" s="123"/>
      <c r="J23" s="123"/>
    </row>
    <row r="24" spans="1:10" ht="18.75">
      <c r="A24" s="127"/>
      <c r="B24" s="127"/>
      <c r="C24" s="127"/>
      <c r="D24" s="127"/>
      <c r="E24" s="127"/>
      <c r="F24" s="123"/>
      <c r="G24" s="123"/>
      <c r="H24" s="123"/>
      <c r="I24" s="123"/>
      <c r="J24" s="123"/>
    </row>
    <row r="25" spans="1:11" ht="18.75">
      <c r="A25" s="127"/>
      <c r="B25" s="127"/>
      <c r="C25" s="127"/>
      <c r="D25" s="127"/>
      <c r="E25" s="127"/>
      <c r="F25" s="123"/>
      <c r="G25" s="123"/>
      <c r="H25" s="123"/>
      <c r="I25" s="123"/>
      <c r="J25" s="123"/>
      <c r="K25" s="190">
        <v>23</v>
      </c>
    </row>
    <row r="26" spans="1:10" ht="18.75">
      <c r="A26" s="132"/>
      <c r="B26" s="123"/>
      <c r="C26" s="123"/>
      <c r="D26" s="123"/>
      <c r="E26" s="123"/>
      <c r="F26" s="123"/>
      <c r="G26" s="132"/>
      <c r="H26" s="132"/>
      <c r="I26" s="132"/>
      <c r="J26" s="132"/>
    </row>
  </sheetData>
  <sheetProtection/>
  <mergeCells count="7">
    <mergeCell ref="G2:I2"/>
    <mergeCell ref="G5:J5"/>
    <mergeCell ref="B7:B9"/>
    <mergeCell ref="F5:F6"/>
    <mergeCell ref="L5:L6"/>
    <mergeCell ref="L7:L9"/>
    <mergeCell ref="K5:K6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88"/>
  <sheetViews>
    <sheetView zoomScale="80" zoomScaleNormal="80" zoomScaleSheetLayoutView="90" workbookViewId="0" topLeftCell="A1">
      <selection activeCell="H23" sqref="H23"/>
    </sheetView>
  </sheetViews>
  <sheetFormatPr defaultColWidth="9.140625" defaultRowHeight="12.75"/>
  <cols>
    <col min="1" max="1" width="6.00390625" style="120" customWidth="1"/>
    <col min="2" max="2" width="23.57421875" style="27" customWidth="1"/>
    <col min="3" max="3" width="42.57421875" style="27" customWidth="1"/>
    <col min="4" max="4" width="14.00390625" style="27" customWidth="1"/>
    <col min="5" max="5" width="9.8515625" style="27" customWidth="1"/>
    <col min="6" max="6" width="12.8515625" style="27" customWidth="1"/>
    <col min="7" max="10" width="11.7109375" style="27" customWidth="1"/>
    <col min="11" max="11" width="9.140625" style="168" customWidth="1"/>
    <col min="12" max="12" width="14.421875" style="450" customWidth="1"/>
    <col min="13" max="16384" width="9.140625" style="27" customWidth="1"/>
  </cols>
  <sheetData>
    <row r="1" spans="1:12" s="451" customFormat="1" ht="18.75">
      <c r="A1" s="272"/>
      <c r="G1" s="576" t="s">
        <v>277</v>
      </c>
      <c r="H1" s="576"/>
      <c r="I1" s="576"/>
      <c r="K1" s="427"/>
      <c r="L1" s="450"/>
    </row>
    <row r="2" spans="1:12" s="164" customFormat="1" ht="18.75">
      <c r="A2" s="452" t="s">
        <v>34</v>
      </c>
      <c r="K2" s="168"/>
      <c r="L2" s="450"/>
    </row>
    <row r="3" spans="1:12" s="164" customFormat="1" ht="18.75">
      <c r="A3" s="452" t="s">
        <v>247</v>
      </c>
      <c r="B3" s="203"/>
      <c r="C3" s="203"/>
      <c r="D3" s="203"/>
      <c r="E3" s="203"/>
      <c r="K3" s="168"/>
      <c r="L3" s="450"/>
    </row>
    <row r="4" spans="1:12" s="120" customFormat="1" ht="36.75" customHeight="1">
      <c r="A4" s="453" t="s">
        <v>11</v>
      </c>
      <c r="B4" s="453" t="s">
        <v>12</v>
      </c>
      <c r="C4" s="453" t="s">
        <v>13</v>
      </c>
      <c r="D4" s="453" t="s">
        <v>15</v>
      </c>
      <c r="E4" s="453" t="s">
        <v>16</v>
      </c>
      <c r="F4" s="533" t="s">
        <v>278</v>
      </c>
      <c r="G4" s="529" t="s">
        <v>427</v>
      </c>
      <c r="H4" s="529"/>
      <c r="I4" s="529"/>
      <c r="J4" s="529"/>
      <c r="K4" s="524" t="s">
        <v>414</v>
      </c>
      <c r="L4" s="524" t="s">
        <v>431</v>
      </c>
    </row>
    <row r="5" spans="1:12" s="120" customFormat="1" ht="51.75" customHeight="1">
      <c r="A5" s="467"/>
      <c r="B5" s="468"/>
      <c r="C5" s="454" t="s">
        <v>280</v>
      </c>
      <c r="D5" s="454" t="s">
        <v>269</v>
      </c>
      <c r="E5" s="454" t="s">
        <v>17</v>
      </c>
      <c r="F5" s="534"/>
      <c r="G5" s="493" t="s">
        <v>421</v>
      </c>
      <c r="H5" s="493" t="s">
        <v>428</v>
      </c>
      <c r="I5" s="493" t="s">
        <v>429</v>
      </c>
      <c r="J5" s="493" t="s">
        <v>430</v>
      </c>
      <c r="K5" s="525"/>
      <c r="L5" s="525"/>
    </row>
    <row r="6" spans="1:12" s="272" customFormat="1" ht="18.75">
      <c r="A6" s="368">
        <v>1</v>
      </c>
      <c r="B6" s="369" t="s">
        <v>195</v>
      </c>
      <c r="C6" s="370" t="s">
        <v>190</v>
      </c>
      <c r="D6" s="371">
        <v>695520</v>
      </c>
      <c r="E6" s="372" t="s">
        <v>36</v>
      </c>
      <c r="F6" s="372" t="s">
        <v>188</v>
      </c>
      <c r="G6" s="596" t="s">
        <v>432</v>
      </c>
      <c r="H6" s="373"/>
      <c r="I6" s="373"/>
      <c r="J6" s="373"/>
      <c r="K6" s="410">
        <v>243862</v>
      </c>
      <c r="L6" s="458">
        <v>347760</v>
      </c>
    </row>
    <row r="7" spans="1:12" s="164" customFormat="1" ht="18.75">
      <c r="A7" s="455"/>
      <c r="B7" s="173"/>
      <c r="C7" s="136" t="s">
        <v>191</v>
      </c>
      <c r="D7" s="157">
        <v>120000</v>
      </c>
      <c r="E7" s="243" t="s">
        <v>36</v>
      </c>
      <c r="F7" s="243" t="s">
        <v>188</v>
      </c>
      <c r="G7" s="596" t="s">
        <v>432</v>
      </c>
      <c r="H7" s="256"/>
      <c r="I7" s="256"/>
      <c r="J7" s="256"/>
      <c r="K7" s="410">
        <v>243862</v>
      </c>
      <c r="L7" s="458">
        <v>60000</v>
      </c>
    </row>
    <row r="8" spans="1:12" s="164" customFormat="1" ht="18.75">
      <c r="A8" s="455"/>
      <c r="B8" s="173"/>
      <c r="C8" s="136" t="s">
        <v>192</v>
      </c>
      <c r="D8" s="157">
        <v>120000</v>
      </c>
      <c r="E8" s="243" t="s">
        <v>36</v>
      </c>
      <c r="F8" s="243" t="s">
        <v>188</v>
      </c>
      <c r="G8" s="596" t="s">
        <v>432</v>
      </c>
      <c r="H8" s="256"/>
      <c r="I8" s="256"/>
      <c r="J8" s="256"/>
      <c r="K8" s="410">
        <v>243862</v>
      </c>
      <c r="L8" s="458">
        <v>60000</v>
      </c>
    </row>
    <row r="9" spans="1:12" s="164" customFormat="1" ht="18.75" customHeight="1">
      <c r="A9" s="455"/>
      <c r="B9" s="173"/>
      <c r="C9" s="136" t="s">
        <v>193</v>
      </c>
      <c r="D9" s="157">
        <v>115920</v>
      </c>
      <c r="E9" s="243" t="s">
        <v>36</v>
      </c>
      <c r="F9" s="243" t="s">
        <v>188</v>
      </c>
      <c r="G9" s="596" t="s">
        <v>432</v>
      </c>
      <c r="H9" s="256"/>
      <c r="I9" s="256"/>
      <c r="J9" s="256"/>
      <c r="K9" s="410">
        <v>243862</v>
      </c>
      <c r="L9" s="458">
        <v>57960</v>
      </c>
    </row>
    <row r="10" spans="1:12" s="164" customFormat="1" ht="19.5" customHeight="1">
      <c r="A10" s="455"/>
      <c r="B10" s="173"/>
      <c r="C10" s="136" t="s">
        <v>194</v>
      </c>
      <c r="D10" s="157">
        <v>1374480</v>
      </c>
      <c r="E10" s="243" t="s">
        <v>36</v>
      </c>
      <c r="F10" s="243" t="s">
        <v>188</v>
      </c>
      <c r="G10" s="596" t="s">
        <v>432</v>
      </c>
      <c r="H10" s="256"/>
      <c r="I10" s="256"/>
      <c r="J10" s="256"/>
      <c r="K10" s="410">
        <v>243862</v>
      </c>
      <c r="L10" s="458">
        <v>687240</v>
      </c>
    </row>
    <row r="11" spans="1:12" s="164" customFormat="1" ht="18.75">
      <c r="A11" s="455"/>
      <c r="B11" s="173"/>
      <c r="C11" s="136" t="s">
        <v>282</v>
      </c>
      <c r="D11" s="157">
        <v>6771000</v>
      </c>
      <c r="E11" s="243" t="s">
        <v>36</v>
      </c>
      <c r="F11" s="243" t="s">
        <v>199</v>
      </c>
      <c r="G11" s="596" t="s">
        <v>432</v>
      </c>
      <c r="H11" s="256"/>
      <c r="I11" s="256"/>
      <c r="J11" s="256"/>
      <c r="K11" s="410">
        <v>243862</v>
      </c>
      <c r="L11" s="458">
        <v>2504640</v>
      </c>
    </row>
    <row r="12" spans="1:12" s="164" customFormat="1" ht="18.75">
      <c r="A12" s="455"/>
      <c r="B12" s="173"/>
      <c r="C12" s="136" t="s">
        <v>196</v>
      </c>
      <c r="D12" s="157">
        <v>294000</v>
      </c>
      <c r="E12" s="243" t="s">
        <v>36</v>
      </c>
      <c r="F12" s="243" t="s">
        <v>199</v>
      </c>
      <c r="G12" s="596" t="s">
        <v>432</v>
      </c>
      <c r="H12" s="256"/>
      <c r="I12" s="256"/>
      <c r="J12" s="256"/>
      <c r="K12" s="410">
        <v>243862</v>
      </c>
      <c r="L12" s="458">
        <v>126000</v>
      </c>
    </row>
    <row r="13" spans="1:12" s="164" customFormat="1" ht="19.5" customHeight="1">
      <c r="A13" s="455"/>
      <c r="B13" s="173"/>
      <c r="C13" s="136" t="s">
        <v>325</v>
      </c>
      <c r="D13" s="157">
        <v>175200</v>
      </c>
      <c r="E13" s="243" t="s">
        <v>36</v>
      </c>
      <c r="F13" s="243" t="s">
        <v>199</v>
      </c>
      <c r="G13" s="596" t="s">
        <v>432</v>
      </c>
      <c r="H13" s="256"/>
      <c r="I13" s="256"/>
      <c r="J13" s="256"/>
      <c r="K13" s="410">
        <v>243862</v>
      </c>
      <c r="L13" s="458">
        <v>78930</v>
      </c>
    </row>
    <row r="14" spans="1:12" s="164" customFormat="1" ht="18.75">
      <c r="A14" s="455"/>
      <c r="B14" s="173"/>
      <c r="C14" s="136" t="s">
        <v>264</v>
      </c>
      <c r="D14" s="157">
        <v>67200</v>
      </c>
      <c r="E14" s="243" t="s">
        <v>36</v>
      </c>
      <c r="F14" s="243" t="s">
        <v>237</v>
      </c>
      <c r="G14" s="596" t="s">
        <v>432</v>
      </c>
      <c r="H14" s="256"/>
      <c r="I14" s="256"/>
      <c r="J14" s="256"/>
      <c r="K14" s="410">
        <v>243862</v>
      </c>
      <c r="L14" s="458">
        <v>33600</v>
      </c>
    </row>
    <row r="15" spans="1:12" s="164" customFormat="1" ht="18.75">
      <c r="A15" s="455"/>
      <c r="B15" s="173"/>
      <c r="C15" s="136" t="s">
        <v>197</v>
      </c>
      <c r="D15" s="157">
        <v>232920</v>
      </c>
      <c r="E15" s="243" t="s">
        <v>36</v>
      </c>
      <c r="F15" s="243" t="s">
        <v>200</v>
      </c>
      <c r="G15" s="596" t="s">
        <v>432</v>
      </c>
      <c r="H15" s="256"/>
      <c r="I15" s="256"/>
      <c r="J15" s="256"/>
      <c r="K15" s="410">
        <v>243862</v>
      </c>
      <c r="L15" s="458">
        <v>114600</v>
      </c>
    </row>
    <row r="16" spans="1:12" s="164" customFormat="1" ht="18.75">
      <c r="A16" s="455"/>
      <c r="B16" s="173"/>
      <c r="C16" s="136" t="s">
        <v>326</v>
      </c>
      <c r="D16" s="157">
        <v>1025760</v>
      </c>
      <c r="E16" s="243" t="s">
        <v>36</v>
      </c>
      <c r="F16" s="243" t="s">
        <v>199</v>
      </c>
      <c r="G16" s="596" t="s">
        <v>432</v>
      </c>
      <c r="H16" s="256"/>
      <c r="I16" s="256"/>
      <c r="J16" s="256"/>
      <c r="K16" s="410">
        <v>243862</v>
      </c>
      <c r="L16" s="458">
        <v>494420</v>
      </c>
    </row>
    <row r="17" spans="1:12" s="164" customFormat="1" ht="18.75">
      <c r="A17" s="456"/>
      <c r="B17" s="183"/>
      <c r="C17" s="136" t="s">
        <v>198</v>
      </c>
      <c r="D17" s="157">
        <v>60000</v>
      </c>
      <c r="E17" s="243" t="s">
        <v>36</v>
      </c>
      <c r="F17" s="243" t="s">
        <v>199</v>
      </c>
      <c r="G17" s="596" t="s">
        <v>432</v>
      </c>
      <c r="H17" s="256"/>
      <c r="I17" s="256"/>
      <c r="J17" s="256"/>
      <c r="K17" s="410">
        <v>243862</v>
      </c>
      <c r="L17" s="458">
        <v>28000</v>
      </c>
    </row>
    <row r="18" spans="1:12" s="164" customFormat="1" ht="18.75">
      <c r="A18" s="455">
        <v>2</v>
      </c>
      <c r="B18" s="174" t="s">
        <v>203</v>
      </c>
      <c r="C18" s="135" t="s">
        <v>311</v>
      </c>
      <c r="D18" s="157">
        <v>150000</v>
      </c>
      <c r="E18" s="243" t="s">
        <v>36</v>
      </c>
      <c r="F18" s="243" t="s">
        <v>199</v>
      </c>
      <c r="G18" s="596" t="s">
        <v>432</v>
      </c>
      <c r="H18" s="256"/>
      <c r="I18" s="256"/>
      <c r="J18" s="256"/>
      <c r="K18" s="410">
        <v>243862</v>
      </c>
      <c r="L18" s="458">
        <v>19700</v>
      </c>
    </row>
    <row r="19" spans="1:12" s="164" customFormat="1" ht="18.75">
      <c r="A19" s="455"/>
      <c r="B19" s="174"/>
      <c r="C19" s="136" t="s">
        <v>387</v>
      </c>
      <c r="D19" s="157">
        <v>45000</v>
      </c>
      <c r="E19" s="243" t="s">
        <v>36</v>
      </c>
      <c r="F19" s="243" t="s">
        <v>388</v>
      </c>
      <c r="G19" s="256"/>
      <c r="H19" s="596" t="s">
        <v>432</v>
      </c>
      <c r="I19" s="256"/>
      <c r="J19" s="256"/>
      <c r="K19" s="410">
        <v>243862</v>
      </c>
      <c r="L19" s="458">
        <v>0</v>
      </c>
    </row>
    <row r="20" spans="1:12" s="164" customFormat="1" ht="18.75">
      <c r="A20" s="455"/>
      <c r="B20" s="173"/>
      <c r="C20" s="136" t="s">
        <v>201</v>
      </c>
      <c r="D20" s="157">
        <v>10000</v>
      </c>
      <c r="E20" s="243" t="s">
        <v>36</v>
      </c>
      <c r="F20" s="243" t="s">
        <v>200</v>
      </c>
      <c r="G20" s="256"/>
      <c r="H20" s="596" t="s">
        <v>432</v>
      </c>
      <c r="I20" s="256"/>
      <c r="J20" s="256"/>
      <c r="K20" s="410">
        <v>243862</v>
      </c>
      <c r="L20" s="458">
        <v>0</v>
      </c>
    </row>
    <row r="21" spans="1:12" s="164" customFormat="1" ht="18.75">
      <c r="A21" s="455"/>
      <c r="B21" s="173"/>
      <c r="C21" s="136" t="s">
        <v>202</v>
      </c>
      <c r="D21" s="157">
        <v>192000</v>
      </c>
      <c r="E21" s="243" t="s">
        <v>36</v>
      </c>
      <c r="F21" s="243" t="s">
        <v>199</v>
      </c>
      <c r="G21" s="596" t="s">
        <v>432</v>
      </c>
      <c r="H21" s="256"/>
      <c r="I21" s="256"/>
      <c r="J21" s="256"/>
      <c r="K21" s="410">
        <v>243862</v>
      </c>
      <c r="L21" s="458">
        <v>96000</v>
      </c>
    </row>
    <row r="22" spans="1:12" s="164" customFormat="1" ht="18.75">
      <c r="A22" s="455"/>
      <c r="B22" s="173"/>
      <c r="C22" s="136" t="s">
        <v>390</v>
      </c>
      <c r="D22" s="157">
        <v>45000</v>
      </c>
      <c r="E22" s="243" t="s">
        <v>36</v>
      </c>
      <c r="F22" s="243" t="s">
        <v>199</v>
      </c>
      <c r="G22" s="596" t="s">
        <v>432</v>
      </c>
      <c r="H22" s="256"/>
      <c r="I22" s="256"/>
      <c r="J22" s="256"/>
      <c r="K22" s="410">
        <v>243862</v>
      </c>
      <c r="L22" s="458">
        <v>17295</v>
      </c>
    </row>
    <row r="23" spans="1:12" s="164" customFormat="1" ht="18.75">
      <c r="A23" s="456"/>
      <c r="B23" s="183"/>
      <c r="C23" s="136" t="s">
        <v>389</v>
      </c>
      <c r="D23" s="157">
        <v>32000</v>
      </c>
      <c r="E23" s="243" t="s">
        <v>36</v>
      </c>
      <c r="F23" s="374" t="s">
        <v>391</v>
      </c>
      <c r="G23" s="256"/>
      <c r="H23" s="596" t="s">
        <v>432</v>
      </c>
      <c r="I23" s="256"/>
      <c r="J23" s="256"/>
      <c r="K23" s="410">
        <v>243862</v>
      </c>
      <c r="L23" s="458">
        <v>0</v>
      </c>
    </row>
    <row r="24" spans="1:12" s="39" customFormat="1" ht="18.75">
      <c r="A24" s="119"/>
      <c r="B24" s="48"/>
      <c r="C24" s="133"/>
      <c r="D24" s="134"/>
      <c r="E24" s="48"/>
      <c r="F24" s="48"/>
      <c r="K24" s="172"/>
      <c r="L24" s="457"/>
    </row>
    <row r="25" spans="1:12" s="39" customFormat="1" ht="18.75">
      <c r="A25" s="119"/>
      <c r="B25" s="48"/>
      <c r="C25" s="133"/>
      <c r="D25" s="134"/>
      <c r="E25" s="48"/>
      <c r="F25" s="48"/>
      <c r="K25" s="172"/>
      <c r="L25" s="457"/>
    </row>
    <row r="26" spans="1:12" s="39" customFormat="1" ht="18.75">
      <c r="A26" s="119"/>
      <c r="B26" s="48"/>
      <c r="C26" s="133"/>
      <c r="D26" s="134"/>
      <c r="E26" s="48"/>
      <c r="F26" s="48"/>
      <c r="K26" s="172"/>
      <c r="L26" s="457"/>
    </row>
    <row r="27" spans="1:12" s="39" customFormat="1" ht="18.75">
      <c r="A27" s="119"/>
      <c r="B27" s="48"/>
      <c r="C27" s="133"/>
      <c r="D27" s="134"/>
      <c r="E27" s="48"/>
      <c r="F27" s="48"/>
      <c r="K27" s="172"/>
      <c r="L27" s="457"/>
    </row>
    <row r="28" spans="1:12" s="39" customFormat="1" ht="18.75">
      <c r="A28" s="119"/>
      <c r="B28" s="48"/>
      <c r="C28" s="133"/>
      <c r="D28" s="134"/>
      <c r="E28" s="48"/>
      <c r="F28" s="48"/>
      <c r="K28" s="172"/>
      <c r="L28" s="457"/>
    </row>
    <row r="29" spans="1:12" s="39" customFormat="1" ht="18.75">
      <c r="A29" s="119"/>
      <c r="B29" s="48"/>
      <c r="C29" s="133"/>
      <c r="D29" s="134"/>
      <c r="E29" s="48"/>
      <c r="F29" s="48"/>
      <c r="K29" s="172">
        <v>24</v>
      </c>
      <c r="L29" s="457"/>
    </row>
    <row r="30" spans="1:12" s="39" customFormat="1" ht="18.75">
      <c r="A30" s="119"/>
      <c r="B30" s="48"/>
      <c r="C30" s="133"/>
      <c r="D30" s="134"/>
      <c r="E30" s="48"/>
      <c r="F30" s="48"/>
      <c r="K30" s="172"/>
      <c r="L30" s="457"/>
    </row>
    <row r="31" spans="1:12" s="207" customFormat="1" ht="18.75">
      <c r="A31" s="270"/>
      <c r="B31" s="172"/>
      <c r="C31" s="133"/>
      <c r="D31" s="134"/>
      <c r="E31" s="172"/>
      <c r="F31" s="172"/>
      <c r="G31" s="574" t="s">
        <v>277</v>
      </c>
      <c r="H31" s="574"/>
      <c r="I31" s="574"/>
      <c r="K31" s="172"/>
      <c r="L31" s="457"/>
    </row>
    <row r="32" spans="1:12" s="164" customFormat="1" ht="18.75">
      <c r="A32" s="452" t="s">
        <v>34</v>
      </c>
      <c r="K32" s="168"/>
      <c r="L32" s="450"/>
    </row>
    <row r="33" spans="1:12" s="164" customFormat="1" ht="18.75">
      <c r="A33" s="452" t="s">
        <v>247</v>
      </c>
      <c r="B33" s="203"/>
      <c r="C33" s="203"/>
      <c r="D33" s="203"/>
      <c r="E33" s="203"/>
      <c r="K33" s="168"/>
      <c r="L33" s="450"/>
    </row>
    <row r="34" spans="1:12" s="120" customFormat="1" ht="36.75" customHeight="1">
      <c r="A34" s="453" t="s">
        <v>11</v>
      </c>
      <c r="B34" s="453" t="s">
        <v>12</v>
      </c>
      <c r="C34" s="453" t="s">
        <v>13</v>
      </c>
      <c r="D34" s="453" t="s">
        <v>15</v>
      </c>
      <c r="E34" s="453" t="s">
        <v>16</v>
      </c>
      <c r="F34" s="533" t="s">
        <v>278</v>
      </c>
      <c r="G34" s="529" t="s">
        <v>427</v>
      </c>
      <c r="H34" s="529"/>
      <c r="I34" s="529"/>
      <c r="J34" s="529"/>
      <c r="K34" s="524" t="s">
        <v>414</v>
      </c>
      <c r="L34" s="524" t="s">
        <v>431</v>
      </c>
    </row>
    <row r="35" spans="1:12" s="120" customFormat="1" ht="51.75" customHeight="1">
      <c r="A35" s="467"/>
      <c r="B35" s="468"/>
      <c r="C35" s="454" t="s">
        <v>280</v>
      </c>
      <c r="D35" s="454" t="s">
        <v>269</v>
      </c>
      <c r="E35" s="454" t="s">
        <v>17</v>
      </c>
      <c r="F35" s="534"/>
      <c r="G35" s="493" t="s">
        <v>421</v>
      </c>
      <c r="H35" s="493" t="s">
        <v>428</v>
      </c>
      <c r="I35" s="493" t="s">
        <v>429</v>
      </c>
      <c r="J35" s="493" t="s">
        <v>430</v>
      </c>
      <c r="K35" s="525"/>
      <c r="L35" s="525"/>
    </row>
    <row r="36" spans="1:12" s="164" customFormat="1" ht="18.75">
      <c r="A36" s="455">
        <v>3</v>
      </c>
      <c r="B36" s="174" t="s">
        <v>204</v>
      </c>
      <c r="C36" s="136" t="s">
        <v>392</v>
      </c>
      <c r="D36" s="157">
        <v>2464000</v>
      </c>
      <c r="E36" s="243" t="s">
        <v>36</v>
      </c>
      <c r="F36" s="243" t="s">
        <v>199</v>
      </c>
      <c r="G36" s="596" t="s">
        <v>432</v>
      </c>
      <c r="H36" s="256"/>
      <c r="I36" s="256"/>
      <c r="J36" s="256"/>
      <c r="K36" s="410">
        <v>243862</v>
      </c>
      <c r="L36" s="458">
        <v>1055010</v>
      </c>
    </row>
    <row r="37" spans="1:12" s="164" customFormat="1" ht="18.75">
      <c r="A37" s="455"/>
      <c r="B37" s="173"/>
      <c r="C37" s="136" t="s">
        <v>393</v>
      </c>
      <c r="D37" s="157">
        <v>10000</v>
      </c>
      <c r="E37" s="243" t="s">
        <v>36</v>
      </c>
      <c r="F37" s="243" t="s">
        <v>199</v>
      </c>
      <c r="G37" s="596" t="s">
        <v>432</v>
      </c>
      <c r="H37" s="256"/>
      <c r="I37" s="256"/>
      <c r="J37" s="256"/>
      <c r="K37" s="410">
        <v>243862</v>
      </c>
      <c r="L37" s="458">
        <v>1875</v>
      </c>
    </row>
    <row r="38" spans="1:12" s="164" customFormat="1" ht="18.75">
      <c r="A38" s="455"/>
      <c r="B38" s="173"/>
      <c r="C38" s="136" t="s">
        <v>205</v>
      </c>
      <c r="D38" s="157">
        <v>135000</v>
      </c>
      <c r="E38" s="243" t="s">
        <v>36</v>
      </c>
      <c r="F38" s="243" t="s">
        <v>199</v>
      </c>
      <c r="G38" s="596" t="s">
        <v>432</v>
      </c>
      <c r="H38" s="256"/>
      <c r="I38" s="256"/>
      <c r="J38" s="256"/>
      <c r="K38" s="410">
        <v>243862</v>
      </c>
      <c r="L38" s="458">
        <v>28016</v>
      </c>
    </row>
    <row r="39" spans="1:12" s="164" customFormat="1" ht="18.75">
      <c r="A39" s="455"/>
      <c r="B39" s="173"/>
      <c r="C39" s="136" t="s">
        <v>310</v>
      </c>
      <c r="D39" s="157">
        <v>5000</v>
      </c>
      <c r="E39" s="243" t="s">
        <v>36</v>
      </c>
      <c r="F39" s="243" t="s">
        <v>188</v>
      </c>
      <c r="G39" s="596" t="s">
        <v>432</v>
      </c>
      <c r="H39" s="256"/>
      <c r="I39" s="256"/>
      <c r="J39" s="256"/>
      <c r="K39" s="410">
        <v>243862</v>
      </c>
      <c r="L39" s="458">
        <v>4000</v>
      </c>
    </row>
    <row r="40" spans="1:12" s="164" customFormat="1" ht="18.75">
      <c r="A40" s="455"/>
      <c r="B40" s="178"/>
      <c r="C40" s="260" t="s">
        <v>327</v>
      </c>
      <c r="D40" s="211">
        <v>5000</v>
      </c>
      <c r="E40" s="173" t="s">
        <v>36</v>
      </c>
      <c r="F40" s="173" t="s">
        <v>188</v>
      </c>
      <c r="G40" s="178"/>
      <c r="H40" s="596" t="s">
        <v>432</v>
      </c>
      <c r="I40" s="178"/>
      <c r="J40" s="178"/>
      <c r="K40" s="410">
        <v>243862</v>
      </c>
      <c r="L40" s="458">
        <v>0</v>
      </c>
    </row>
    <row r="41" spans="1:12" s="164" customFormat="1" ht="18.75">
      <c r="A41" s="455"/>
      <c r="B41" s="173"/>
      <c r="C41" s="136" t="s">
        <v>318</v>
      </c>
      <c r="D41" s="157">
        <v>155000</v>
      </c>
      <c r="E41" s="243" t="s">
        <v>36</v>
      </c>
      <c r="F41" s="243" t="s">
        <v>199</v>
      </c>
      <c r="G41" s="596" t="s">
        <v>432</v>
      </c>
      <c r="H41" s="256"/>
      <c r="I41" s="256"/>
      <c r="J41" s="256"/>
      <c r="K41" s="410">
        <v>243862</v>
      </c>
      <c r="L41" s="458">
        <v>45980</v>
      </c>
    </row>
    <row r="42" spans="1:12" s="164" customFormat="1" ht="18.75">
      <c r="A42" s="455"/>
      <c r="B42" s="178"/>
      <c r="C42" s="261" t="s">
        <v>259</v>
      </c>
      <c r="D42" s="242">
        <v>50000</v>
      </c>
      <c r="E42" s="243" t="s">
        <v>36</v>
      </c>
      <c r="F42" s="243" t="s">
        <v>244</v>
      </c>
      <c r="G42" s="256"/>
      <c r="H42" s="596" t="s">
        <v>432</v>
      </c>
      <c r="I42" s="256"/>
      <c r="J42" s="256"/>
      <c r="K42" s="410">
        <v>243862</v>
      </c>
      <c r="L42" s="458">
        <v>0</v>
      </c>
    </row>
    <row r="43" spans="1:12" s="164" customFormat="1" ht="18.75" hidden="1">
      <c r="A43" s="455"/>
      <c r="B43" s="178"/>
      <c r="C43" s="262"/>
      <c r="D43" s="185"/>
      <c r="E43" s="183"/>
      <c r="F43" s="183"/>
      <c r="G43" s="184"/>
      <c r="H43" s="232"/>
      <c r="I43" s="184"/>
      <c r="J43" s="184"/>
      <c r="K43" s="410">
        <v>243862</v>
      </c>
      <c r="L43" s="458"/>
    </row>
    <row r="44" spans="1:12" s="164" customFormat="1" ht="18.75">
      <c r="A44" s="455"/>
      <c r="B44" s="258"/>
      <c r="C44" s="136" t="s">
        <v>231</v>
      </c>
      <c r="D44" s="157">
        <v>600000</v>
      </c>
      <c r="E44" s="243" t="s">
        <v>36</v>
      </c>
      <c r="F44" s="243" t="s">
        <v>199</v>
      </c>
      <c r="G44" s="596" t="s">
        <v>432</v>
      </c>
      <c r="H44" s="256"/>
      <c r="I44" s="256"/>
      <c r="J44" s="256"/>
      <c r="K44" s="410">
        <v>243862</v>
      </c>
      <c r="L44" s="459">
        <v>112332.75</v>
      </c>
    </row>
    <row r="45" spans="1:12" s="164" customFormat="1" ht="18.75">
      <c r="A45" s="368">
        <v>4</v>
      </c>
      <c r="B45" s="259" t="s">
        <v>206</v>
      </c>
      <c r="C45" s="136" t="s">
        <v>207</v>
      </c>
      <c r="D45" s="157">
        <v>205000</v>
      </c>
      <c r="E45" s="243" t="s">
        <v>36</v>
      </c>
      <c r="F45" s="243" t="s">
        <v>199</v>
      </c>
      <c r="G45" s="596" t="s">
        <v>432</v>
      </c>
      <c r="H45" s="256"/>
      <c r="I45" s="256"/>
      <c r="J45" s="256"/>
      <c r="K45" s="410">
        <v>243862</v>
      </c>
      <c r="L45" s="458">
        <v>59362</v>
      </c>
    </row>
    <row r="46" spans="1:12" s="164" customFormat="1" ht="18.75">
      <c r="A46" s="455"/>
      <c r="B46" s="173"/>
      <c r="C46" s="136" t="s">
        <v>208</v>
      </c>
      <c r="D46" s="157">
        <v>215000</v>
      </c>
      <c r="E46" s="243" t="s">
        <v>36</v>
      </c>
      <c r="F46" s="243" t="s">
        <v>199</v>
      </c>
      <c r="G46" s="596" t="s">
        <v>432</v>
      </c>
      <c r="H46" s="256"/>
      <c r="I46" s="256"/>
      <c r="J46" s="256"/>
      <c r="K46" s="410">
        <v>243862</v>
      </c>
      <c r="L46" s="458">
        <v>42750</v>
      </c>
    </row>
    <row r="47" spans="1:12" s="164" customFormat="1" ht="18.75">
      <c r="A47" s="455"/>
      <c r="B47" s="173"/>
      <c r="C47" s="136" t="s">
        <v>209</v>
      </c>
      <c r="D47" s="157">
        <v>65000</v>
      </c>
      <c r="E47" s="243" t="s">
        <v>36</v>
      </c>
      <c r="F47" s="243" t="s">
        <v>199</v>
      </c>
      <c r="G47" s="596" t="s">
        <v>432</v>
      </c>
      <c r="H47" s="256"/>
      <c r="I47" s="256"/>
      <c r="J47" s="256"/>
      <c r="K47" s="410">
        <v>243862</v>
      </c>
      <c r="L47" s="459">
        <v>366479.46</v>
      </c>
    </row>
    <row r="48" spans="1:12" s="164" customFormat="1" ht="18.75">
      <c r="A48" s="455"/>
      <c r="B48" s="173"/>
      <c r="C48" s="136" t="s">
        <v>210</v>
      </c>
      <c r="D48" s="157">
        <v>65000</v>
      </c>
      <c r="E48" s="243" t="s">
        <v>36</v>
      </c>
      <c r="F48" s="243" t="s">
        <v>199</v>
      </c>
      <c r="G48" s="256"/>
      <c r="H48" s="596" t="s">
        <v>432</v>
      </c>
      <c r="I48" s="256"/>
      <c r="J48" s="256"/>
      <c r="K48" s="410">
        <v>243862</v>
      </c>
      <c r="L48" s="458">
        <v>0</v>
      </c>
    </row>
    <row r="49" spans="1:12" s="164" customFormat="1" ht="18.75">
      <c r="A49" s="455"/>
      <c r="B49" s="199"/>
      <c r="C49" s="136" t="s">
        <v>211</v>
      </c>
      <c r="D49" s="157">
        <v>450000</v>
      </c>
      <c r="E49" s="243" t="s">
        <v>36</v>
      </c>
      <c r="F49" s="243" t="s">
        <v>199</v>
      </c>
      <c r="G49" s="596" t="s">
        <v>432</v>
      </c>
      <c r="H49" s="256"/>
      <c r="I49" s="256"/>
      <c r="J49" s="256"/>
      <c r="K49" s="410">
        <v>243862</v>
      </c>
      <c r="L49" s="459">
        <v>276549.6</v>
      </c>
    </row>
    <row r="50" spans="1:12" s="164" customFormat="1" ht="18.75">
      <c r="A50" s="455"/>
      <c r="B50" s="199"/>
      <c r="C50" s="136" t="s">
        <v>313</v>
      </c>
      <c r="D50" s="157">
        <v>10000</v>
      </c>
      <c r="E50" s="243" t="s">
        <v>36</v>
      </c>
      <c r="F50" s="243" t="s">
        <v>188</v>
      </c>
      <c r="G50" s="256"/>
      <c r="H50" s="596" t="s">
        <v>432</v>
      </c>
      <c r="I50" s="256"/>
      <c r="J50" s="256"/>
      <c r="K50" s="410">
        <v>243862</v>
      </c>
      <c r="L50" s="458">
        <v>0</v>
      </c>
    </row>
    <row r="51" spans="1:12" s="164" customFormat="1" ht="18.75">
      <c r="A51" s="455"/>
      <c r="B51" s="258"/>
      <c r="C51" s="136" t="s">
        <v>212</v>
      </c>
      <c r="D51" s="157">
        <v>165000</v>
      </c>
      <c r="E51" s="243" t="s">
        <v>36</v>
      </c>
      <c r="F51" s="243" t="s">
        <v>199</v>
      </c>
      <c r="G51" s="596" t="s">
        <v>432</v>
      </c>
      <c r="H51" s="256"/>
      <c r="I51" s="256"/>
      <c r="J51" s="256"/>
      <c r="K51" s="410">
        <v>243862</v>
      </c>
      <c r="L51" s="458">
        <v>30300</v>
      </c>
    </row>
    <row r="52" spans="1:12" s="164" customFormat="1" ht="18.75">
      <c r="A52" s="455"/>
      <c r="B52" s="173"/>
      <c r="C52" s="136" t="s">
        <v>213</v>
      </c>
      <c r="D52" s="157">
        <v>5000</v>
      </c>
      <c r="E52" s="243" t="s">
        <v>36</v>
      </c>
      <c r="F52" s="243" t="s">
        <v>199</v>
      </c>
      <c r="G52" s="256"/>
      <c r="H52" s="596" t="s">
        <v>432</v>
      </c>
      <c r="I52" s="256"/>
      <c r="J52" s="256"/>
      <c r="K52" s="410">
        <v>243862</v>
      </c>
      <c r="L52" s="458">
        <v>0</v>
      </c>
    </row>
    <row r="53" spans="1:12" s="164" customFormat="1" ht="18.75">
      <c r="A53" s="456"/>
      <c r="B53" s="183"/>
      <c r="C53" s="136" t="s">
        <v>214</v>
      </c>
      <c r="D53" s="157">
        <v>260000</v>
      </c>
      <c r="E53" s="243" t="s">
        <v>36</v>
      </c>
      <c r="F53" s="243" t="s">
        <v>199</v>
      </c>
      <c r="G53" s="596" t="s">
        <v>432</v>
      </c>
      <c r="H53" s="256"/>
      <c r="I53" s="256"/>
      <c r="J53" s="256"/>
      <c r="K53" s="410">
        <v>243862</v>
      </c>
      <c r="L53" s="459">
        <v>259982.8</v>
      </c>
    </row>
    <row r="54" spans="1:10" ht="18.75">
      <c r="A54" s="119"/>
      <c r="B54" s="48"/>
      <c r="C54" s="133"/>
      <c r="D54" s="134"/>
      <c r="E54" s="48"/>
      <c r="F54" s="48"/>
      <c r="G54" s="39"/>
      <c r="H54" s="39"/>
      <c r="I54" s="39"/>
      <c r="J54" s="39"/>
    </row>
    <row r="55" spans="1:10" ht="18.75">
      <c r="A55" s="119"/>
      <c r="B55" s="48"/>
      <c r="C55" s="133"/>
      <c r="D55" s="134"/>
      <c r="E55" s="48"/>
      <c r="F55" s="48"/>
      <c r="G55" s="39"/>
      <c r="H55" s="39"/>
      <c r="I55" s="39"/>
      <c r="J55" s="39"/>
    </row>
    <row r="56" spans="1:10" ht="18.75">
      <c r="A56" s="119"/>
      <c r="B56" s="48"/>
      <c r="C56" s="133"/>
      <c r="D56" s="134"/>
      <c r="E56" s="48"/>
      <c r="F56" s="48"/>
      <c r="G56" s="39"/>
      <c r="H56" s="39"/>
      <c r="I56" s="39"/>
      <c r="J56" s="39"/>
    </row>
    <row r="57" spans="1:10" ht="18.75">
      <c r="A57" s="119"/>
      <c r="B57" s="48"/>
      <c r="C57" s="133"/>
      <c r="D57" s="134"/>
      <c r="E57" s="48"/>
      <c r="F57" s="48"/>
      <c r="G57" s="39"/>
      <c r="H57" s="39"/>
      <c r="I57" s="39"/>
      <c r="J57" s="39"/>
    </row>
    <row r="58" spans="1:10" ht="18.75">
      <c r="A58" s="119"/>
      <c r="B58" s="48"/>
      <c r="C58" s="133"/>
      <c r="D58" s="134"/>
      <c r="E58" s="48"/>
      <c r="F58" s="48"/>
      <c r="G58" s="39"/>
      <c r="H58" s="39"/>
      <c r="I58" s="39"/>
      <c r="J58" s="39"/>
    </row>
    <row r="59" spans="1:11" ht="18.75">
      <c r="A59" s="119"/>
      <c r="B59" s="48"/>
      <c r="C59" s="133"/>
      <c r="D59" s="134"/>
      <c r="E59" s="48"/>
      <c r="F59" s="48"/>
      <c r="G59" s="39"/>
      <c r="H59" s="39"/>
      <c r="I59" s="39"/>
      <c r="J59" s="39"/>
      <c r="K59" s="168">
        <v>26</v>
      </c>
    </row>
    <row r="60" spans="1:12" s="164" customFormat="1" ht="18.75">
      <c r="A60" s="270"/>
      <c r="B60" s="172"/>
      <c r="C60" s="133"/>
      <c r="D60" s="134"/>
      <c r="E60" s="172"/>
      <c r="F60" s="172"/>
      <c r="G60" s="207"/>
      <c r="H60" s="207"/>
      <c r="I60" s="207"/>
      <c r="J60" s="207"/>
      <c r="K60" s="168"/>
      <c r="L60" s="450"/>
    </row>
    <row r="61" spans="1:12" s="164" customFormat="1" ht="18.75">
      <c r="A61" s="270"/>
      <c r="B61" s="172"/>
      <c r="C61" s="133"/>
      <c r="D61" s="134"/>
      <c r="E61" s="172"/>
      <c r="F61" s="172"/>
      <c r="G61" s="574" t="s">
        <v>277</v>
      </c>
      <c r="H61" s="574"/>
      <c r="I61" s="574"/>
      <c r="J61" s="207"/>
      <c r="K61" s="168"/>
      <c r="L61" s="450"/>
    </row>
    <row r="62" spans="1:12" s="164" customFormat="1" ht="18.75">
      <c r="A62" s="452" t="s">
        <v>34</v>
      </c>
      <c r="K62" s="168"/>
      <c r="L62" s="450"/>
    </row>
    <row r="63" spans="1:12" s="164" customFormat="1" ht="18.75">
      <c r="A63" s="452" t="s">
        <v>247</v>
      </c>
      <c r="B63" s="203"/>
      <c r="C63" s="203"/>
      <c r="D63" s="203"/>
      <c r="E63" s="203"/>
      <c r="K63" s="168"/>
      <c r="L63" s="450"/>
    </row>
    <row r="64" spans="1:12" s="120" customFormat="1" ht="36.75" customHeight="1">
      <c r="A64" s="453" t="s">
        <v>11</v>
      </c>
      <c r="B64" s="453" t="s">
        <v>12</v>
      </c>
      <c r="C64" s="453" t="s">
        <v>13</v>
      </c>
      <c r="D64" s="453" t="s">
        <v>15</v>
      </c>
      <c r="E64" s="453" t="s">
        <v>16</v>
      </c>
      <c r="F64" s="533" t="s">
        <v>278</v>
      </c>
      <c r="G64" s="529" t="s">
        <v>427</v>
      </c>
      <c r="H64" s="529"/>
      <c r="I64" s="529"/>
      <c r="J64" s="529"/>
      <c r="K64" s="524" t="s">
        <v>414</v>
      </c>
      <c r="L64" s="524" t="s">
        <v>431</v>
      </c>
    </row>
    <row r="65" spans="1:12" s="120" customFormat="1" ht="51.75" customHeight="1">
      <c r="A65" s="467"/>
      <c r="B65" s="468"/>
      <c r="C65" s="454" t="s">
        <v>280</v>
      </c>
      <c r="D65" s="454" t="s">
        <v>269</v>
      </c>
      <c r="E65" s="454" t="s">
        <v>17</v>
      </c>
      <c r="F65" s="534"/>
      <c r="G65" s="493" t="s">
        <v>421</v>
      </c>
      <c r="H65" s="493" t="s">
        <v>428</v>
      </c>
      <c r="I65" s="493" t="s">
        <v>429</v>
      </c>
      <c r="J65" s="493" t="s">
        <v>430</v>
      </c>
      <c r="K65" s="525"/>
      <c r="L65" s="525"/>
    </row>
    <row r="66" spans="1:12" s="164" customFormat="1" ht="18.75">
      <c r="A66" s="455"/>
      <c r="B66" s="154"/>
      <c r="C66" s="136" t="s">
        <v>215</v>
      </c>
      <c r="D66" s="157">
        <v>200000</v>
      </c>
      <c r="E66" s="243" t="s">
        <v>36</v>
      </c>
      <c r="F66" s="243" t="s">
        <v>199</v>
      </c>
      <c r="G66" s="596" t="s">
        <v>432</v>
      </c>
      <c r="H66" s="256"/>
      <c r="I66" s="256"/>
      <c r="J66" s="256"/>
      <c r="K66" s="410">
        <v>243862</v>
      </c>
      <c r="L66" s="458">
        <v>43841</v>
      </c>
    </row>
    <row r="67" spans="1:12" s="164" customFormat="1" ht="18.75">
      <c r="A67" s="455"/>
      <c r="B67" s="173"/>
      <c r="C67" s="136" t="s">
        <v>216</v>
      </c>
      <c r="D67" s="157">
        <v>20000</v>
      </c>
      <c r="E67" s="243" t="s">
        <v>36</v>
      </c>
      <c r="F67" s="243" t="s">
        <v>237</v>
      </c>
      <c r="G67" s="256"/>
      <c r="H67" s="596" t="s">
        <v>432</v>
      </c>
      <c r="I67" s="256"/>
      <c r="J67" s="256"/>
      <c r="K67" s="410">
        <v>243862</v>
      </c>
      <c r="L67" s="458">
        <v>0</v>
      </c>
    </row>
    <row r="68" spans="1:12" s="164" customFormat="1" ht="18.75">
      <c r="A68" s="368">
        <v>5</v>
      </c>
      <c r="B68" s="165" t="s">
        <v>217</v>
      </c>
      <c r="C68" s="136" t="s">
        <v>218</v>
      </c>
      <c r="D68" s="157">
        <v>600000</v>
      </c>
      <c r="E68" s="243" t="s">
        <v>36</v>
      </c>
      <c r="F68" s="243" t="s">
        <v>199</v>
      </c>
      <c r="G68" s="596" t="s">
        <v>432</v>
      </c>
      <c r="H68" s="256"/>
      <c r="I68" s="256"/>
      <c r="J68" s="256"/>
      <c r="K68" s="410">
        <v>243862</v>
      </c>
      <c r="L68" s="459">
        <v>326805.44</v>
      </c>
    </row>
    <row r="69" spans="1:12" s="164" customFormat="1" ht="18.75">
      <c r="A69" s="455"/>
      <c r="B69" s="173"/>
      <c r="C69" s="136" t="s">
        <v>314</v>
      </c>
      <c r="D69" s="157">
        <v>10000</v>
      </c>
      <c r="E69" s="243" t="s">
        <v>36</v>
      </c>
      <c r="F69" s="243" t="s">
        <v>199</v>
      </c>
      <c r="G69" s="256"/>
      <c r="H69" s="596" t="s">
        <v>432</v>
      </c>
      <c r="I69" s="256"/>
      <c r="J69" s="256"/>
      <c r="K69" s="410">
        <v>243862</v>
      </c>
      <c r="L69" s="458">
        <v>0</v>
      </c>
    </row>
    <row r="70" spans="1:12" s="164" customFormat="1" ht="18.75">
      <c r="A70" s="455"/>
      <c r="B70" s="173"/>
      <c r="C70" s="136" t="s">
        <v>219</v>
      </c>
      <c r="D70" s="157">
        <v>7000</v>
      </c>
      <c r="E70" s="243" t="s">
        <v>36</v>
      </c>
      <c r="F70" s="243" t="s">
        <v>188</v>
      </c>
      <c r="G70" s="596" t="s">
        <v>432</v>
      </c>
      <c r="H70" s="256"/>
      <c r="I70" s="256"/>
      <c r="J70" s="256"/>
      <c r="K70" s="410">
        <v>243862</v>
      </c>
      <c r="L70" s="459">
        <v>2037.28</v>
      </c>
    </row>
    <row r="71" spans="1:12" s="164" customFormat="1" ht="18.75">
      <c r="A71" s="455"/>
      <c r="B71" s="173"/>
      <c r="C71" s="136" t="s">
        <v>220</v>
      </c>
      <c r="D71" s="157">
        <v>5000</v>
      </c>
      <c r="E71" s="243" t="s">
        <v>36</v>
      </c>
      <c r="F71" s="243" t="s">
        <v>199</v>
      </c>
      <c r="G71" s="596" t="s">
        <v>432</v>
      </c>
      <c r="H71" s="256"/>
      <c r="I71" s="256"/>
      <c r="J71" s="256"/>
      <c r="K71" s="410">
        <v>243862</v>
      </c>
      <c r="L71" s="458">
        <v>519</v>
      </c>
    </row>
    <row r="72" spans="1:12" s="164" customFormat="1" ht="18.75">
      <c r="A72" s="455"/>
      <c r="B72" s="173"/>
      <c r="C72" s="240" t="s">
        <v>221</v>
      </c>
      <c r="D72" s="157">
        <v>99000</v>
      </c>
      <c r="E72" s="243" t="s">
        <v>36</v>
      </c>
      <c r="F72" s="243" t="s">
        <v>199</v>
      </c>
      <c r="G72" s="596" t="s">
        <v>432</v>
      </c>
      <c r="H72" s="256"/>
      <c r="I72" s="256"/>
      <c r="J72" s="256"/>
      <c r="K72" s="410">
        <v>243862</v>
      </c>
      <c r="L72" s="459">
        <v>30768.92</v>
      </c>
    </row>
    <row r="73" spans="1:12" s="164" customFormat="1" ht="19.5" customHeight="1">
      <c r="A73" s="368">
        <v>4</v>
      </c>
      <c r="B73" s="165" t="s">
        <v>273</v>
      </c>
      <c r="C73" s="136" t="s">
        <v>243</v>
      </c>
      <c r="D73" s="157"/>
      <c r="E73" s="243" t="s">
        <v>36</v>
      </c>
      <c r="F73" s="243" t="s">
        <v>199</v>
      </c>
      <c r="G73" s="256"/>
      <c r="H73" s="596" t="s">
        <v>432</v>
      </c>
      <c r="I73" s="256"/>
      <c r="J73" s="256"/>
      <c r="K73" s="410">
        <v>243862</v>
      </c>
      <c r="L73" s="458">
        <v>0</v>
      </c>
    </row>
    <row r="74" spans="1:12" s="164" customFormat="1" ht="19.5" customHeight="1">
      <c r="A74" s="456"/>
      <c r="B74" s="191"/>
      <c r="C74" s="136" t="s">
        <v>316</v>
      </c>
      <c r="D74" s="157"/>
      <c r="E74" s="243" t="s">
        <v>36</v>
      </c>
      <c r="F74" s="243" t="s">
        <v>199</v>
      </c>
      <c r="G74" s="256"/>
      <c r="H74" s="596" t="s">
        <v>432</v>
      </c>
      <c r="I74" s="256"/>
      <c r="J74" s="256"/>
      <c r="K74" s="410">
        <v>243862</v>
      </c>
      <c r="L74" s="458">
        <v>0</v>
      </c>
    </row>
    <row r="75" spans="1:12" s="164" customFormat="1" ht="18.75">
      <c r="A75" s="577" t="s">
        <v>8</v>
      </c>
      <c r="B75" s="577"/>
      <c r="C75" s="574"/>
      <c r="D75" s="264">
        <f>SUM(D6:D74)</f>
        <v>17331000</v>
      </c>
      <c r="E75" s="578"/>
      <c r="F75" s="579"/>
      <c r="G75" s="579"/>
      <c r="H75" s="579"/>
      <c r="I75" s="579"/>
      <c r="J75" s="579"/>
      <c r="K75" s="408"/>
      <c r="L75" s="458">
        <f>SUM(L6:L74)</f>
        <v>7412754.25</v>
      </c>
    </row>
    <row r="76" spans="1:11" ht="18.75">
      <c r="A76" s="119"/>
      <c r="B76" s="39"/>
      <c r="C76" s="39"/>
      <c r="D76" s="50"/>
      <c r="E76" s="48"/>
      <c r="F76" s="48"/>
      <c r="G76" s="39"/>
      <c r="H76" s="39"/>
      <c r="I76" s="39"/>
      <c r="J76" s="39"/>
      <c r="K76" s="172"/>
    </row>
    <row r="77" ht="18.75"/>
    <row r="85" ht="20.25">
      <c r="H85" s="2"/>
    </row>
    <row r="88" ht="18.75">
      <c r="K88" s="168">
        <v>27</v>
      </c>
    </row>
  </sheetData>
  <sheetProtection/>
  <mergeCells count="17">
    <mergeCell ref="G64:J64"/>
    <mergeCell ref="A75:C75"/>
    <mergeCell ref="E75:J75"/>
    <mergeCell ref="G4:J4"/>
    <mergeCell ref="F34:F35"/>
    <mergeCell ref="F64:F65"/>
    <mergeCell ref="F4:F5"/>
    <mergeCell ref="L4:L5"/>
    <mergeCell ref="L34:L35"/>
    <mergeCell ref="L64:L65"/>
    <mergeCell ref="G1:I1"/>
    <mergeCell ref="G31:I31"/>
    <mergeCell ref="G61:I61"/>
    <mergeCell ref="G34:J34"/>
    <mergeCell ref="K4:K5"/>
    <mergeCell ref="K34:K35"/>
    <mergeCell ref="K64:K65"/>
  </mergeCells>
  <conditionalFormatting sqref="M5:IV5 M35:IV35 M65:IV65 A1:IV4 A19:G20 A5:K5 A40:G40 A35:K35 A67:G67 A65:K65 A66:F66 H66:IV66 A69:G69 A68:F68 H68:IV68 A75:IV65536 A70:F72 H70:IV72 I67:IV67 I69:IV69 A73:G74 I73:IV74 A36:F39 H36:IV39 A43:IV43 A41:F41 H41:IV41 A48:G48 A44:F47 H44:IV47 A50:G50 A49:F49 H49:IV49 A52:G52 A51:F51 H51:IV51 A54:IV64 A53:F53 H53:IV53 I40:IV40 A42:G42 I42:IV42 I48:IV48 I50:IV50 I52:IV52 A6:F18 H6:IV18 A24:IV34 A21:F22 H21:IV22 I19:IV20 A23:G23 I23:IV23">
    <cfRule type="expression" priority="1" dxfId="0" stopIfTrue="1">
      <formula>OR(CELL("row")=ROW(),CELL("col")=COLUMN())</formula>
    </cfRule>
  </conditionalFormatting>
  <printOptions horizontalCentered="1"/>
  <pageMargins left="0" right="0" top="0.984251968503937" bottom="0.31496062992125984" header="0.5118110236220472" footer="0.5118110236220472"/>
  <pageSetup horizontalDpi="600" verticalDpi="600" orientation="landscape" paperSize="9" scale="94" r:id="rId2"/>
  <rowBreaks count="2" manualBreakCount="2">
    <brk id="29" max="18" man="1"/>
    <brk id="59" max="1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L30"/>
  <sheetViews>
    <sheetView zoomScale="80" zoomScaleNormal="80" zoomScaleSheetLayoutView="80" workbookViewId="0" topLeftCell="A1">
      <selection activeCell="G8" sqref="G8"/>
    </sheetView>
  </sheetViews>
  <sheetFormatPr defaultColWidth="9.140625" defaultRowHeight="12.75"/>
  <cols>
    <col min="1" max="1" width="6.00390625" style="125" customWidth="1"/>
    <col min="2" max="2" width="23.57421875" style="125" customWidth="1"/>
    <col min="3" max="3" width="42.57421875" style="125" customWidth="1"/>
    <col min="4" max="4" width="14.00390625" style="125" customWidth="1"/>
    <col min="5" max="5" width="9.8515625" style="125" customWidth="1"/>
    <col min="6" max="6" width="12.8515625" style="125" customWidth="1"/>
    <col min="7" max="10" width="11.7109375" style="125" customWidth="1"/>
    <col min="11" max="11" width="9.140625" style="190" customWidth="1"/>
    <col min="12" max="12" width="14.421875" style="125" customWidth="1"/>
    <col min="13" max="16384" width="9.140625" style="125" customWidth="1"/>
  </cols>
  <sheetData>
    <row r="2" spans="7:11" s="181" customFormat="1" ht="18.75">
      <c r="G2" s="546" t="s">
        <v>277</v>
      </c>
      <c r="H2" s="547"/>
      <c r="I2" s="548"/>
      <c r="K2" s="190"/>
    </row>
    <row r="3" spans="1:11" s="181" customFormat="1" ht="18.75">
      <c r="A3" s="563" t="s">
        <v>34</v>
      </c>
      <c r="B3" s="563"/>
      <c r="C3" s="563"/>
      <c r="D3" s="563"/>
      <c r="E3" s="563"/>
      <c r="F3" s="563"/>
      <c r="K3" s="190"/>
    </row>
    <row r="4" spans="1:11" s="181" customFormat="1" ht="18.75">
      <c r="A4" s="565" t="s">
        <v>298</v>
      </c>
      <c r="B4" s="565"/>
      <c r="C4" s="565"/>
      <c r="D4" s="565"/>
      <c r="E4" s="565"/>
      <c r="F4" s="565"/>
      <c r="K4" s="190"/>
    </row>
    <row r="5" spans="1:12" s="120" customFormat="1" ht="36.75" customHeight="1">
      <c r="A5" s="453" t="s">
        <v>11</v>
      </c>
      <c r="B5" s="453" t="s">
        <v>12</v>
      </c>
      <c r="C5" s="453" t="s">
        <v>13</v>
      </c>
      <c r="D5" s="453" t="s">
        <v>15</v>
      </c>
      <c r="E5" s="453" t="s">
        <v>16</v>
      </c>
      <c r="F5" s="533" t="s">
        <v>278</v>
      </c>
      <c r="G5" s="529" t="s">
        <v>427</v>
      </c>
      <c r="H5" s="529"/>
      <c r="I5" s="529"/>
      <c r="J5" s="529"/>
      <c r="K5" s="524" t="s">
        <v>414</v>
      </c>
      <c r="L5" s="524" t="s">
        <v>431</v>
      </c>
    </row>
    <row r="6" spans="1:12" s="120" customFormat="1" ht="51.75" customHeight="1">
      <c r="A6" s="467"/>
      <c r="B6" s="468"/>
      <c r="C6" s="454" t="s">
        <v>280</v>
      </c>
      <c r="D6" s="454" t="s">
        <v>269</v>
      </c>
      <c r="E6" s="454" t="s">
        <v>17</v>
      </c>
      <c r="F6" s="534"/>
      <c r="G6" s="493" t="s">
        <v>421</v>
      </c>
      <c r="H6" s="493" t="s">
        <v>428</v>
      </c>
      <c r="I6" s="493" t="s">
        <v>429</v>
      </c>
      <c r="J6" s="493" t="s">
        <v>430</v>
      </c>
      <c r="K6" s="525"/>
      <c r="L6" s="525"/>
    </row>
    <row r="7" spans="1:12" s="189" customFormat="1" ht="18.75">
      <c r="A7" s="154">
        <v>1</v>
      </c>
      <c r="B7" s="165" t="s">
        <v>76</v>
      </c>
      <c r="C7" s="165" t="s">
        <v>75</v>
      </c>
      <c r="D7" s="209">
        <v>20000</v>
      </c>
      <c r="E7" s="154" t="s">
        <v>36</v>
      </c>
      <c r="F7" s="154" t="s">
        <v>188</v>
      </c>
      <c r="G7" s="163"/>
      <c r="H7" s="188"/>
      <c r="I7" s="163"/>
      <c r="J7" s="163"/>
      <c r="K7" s="409">
        <v>243709</v>
      </c>
      <c r="L7" s="575">
        <v>8955</v>
      </c>
    </row>
    <row r="8" spans="1:12" s="189" customFormat="1" ht="18.75">
      <c r="A8" s="173"/>
      <c r="B8" s="174" t="s">
        <v>77</v>
      </c>
      <c r="C8" s="174" t="s">
        <v>181</v>
      </c>
      <c r="D8" s="182"/>
      <c r="E8" s="173"/>
      <c r="F8" s="173"/>
      <c r="G8" s="596" t="s">
        <v>432</v>
      </c>
      <c r="H8" s="180"/>
      <c r="I8" s="179"/>
      <c r="J8" s="179"/>
      <c r="K8" s="234"/>
      <c r="L8" s="575"/>
    </row>
    <row r="9" spans="1:12" s="189" customFormat="1" ht="18.75">
      <c r="A9" s="235"/>
      <c r="B9" s="266"/>
      <c r="C9" s="191" t="s">
        <v>180</v>
      </c>
      <c r="D9" s="265"/>
      <c r="E9" s="235"/>
      <c r="F9" s="235"/>
      <c r="G9" s="186"/>
      <c r="H9" s="187"/>
      <c r="I9" s="186"/>
      <c r="J9" s="186"/>
      <c r="K9" s="234"/>
      <c r="L9" s="575"/>
    </row>
    <row r="10" spans="1:12" s="181" customFormat="1" ht="18.75">
      <c r="A10" s="564" t="s">
        <v>8</v>
      </c>
      <c r="B10" s="564"/>
      <c r="C10" s="564"/>
      <c r="D10" s="201">
        <f>SUM(D7:D9)</f>
        <v>20000</v>
      </c>
      <c r="E10" s="557"/>
      <c r="F10" s="558"/>
      <c r="G10" s="558"/>
      <c r="H10" s="558"/>
      <c r="I10" s="558"/>
      <c r="J10" s="558"/>
      <c r="K10" s="405"/>
      <c r="L10" s="461">
        <f>SUM(L7)</f>
        <v>8955</v>
      </c>
    </row>
    <row r="11" spans="1:10" ht="18.75">
      <c r="A11" s="122"/>
      <c r="B11" s="123"/>
      <c r="C11" s="123"/>
      <c r="D11" s="124"/>
      <c r="E11" s="122"/>
      <c r="F11" s="122"/>
      <c r="G11" s="123"/>
      <c r="H11" s="123"/>
      <c r="I11" s="123"/>
      <c r="J11" s="123"/>
    </row>
    <row r="12" spans="1:10" ht="18.75">
      <c r="A12" s="122"/>
      <c r="B12" s="123"/>
      <c r="C12" s="123"/>
      <c r="D12" s="124"/>
      <c r="E12" s="122"/>
      <c r="F12" s="122"/>
      <c r="G12" s="123"/>
      <c r="H12" s="123"/>
      <c r="I12" s="123"/>
      <c r="J12" s="123"/>
    </row>
    <row r="13" spans="1:10" ht="18.75">
      <c r="A13" s="122"/>
      <c r="B13" s="123"/>
      <c r="C13" s="123"/>
      <c r="D13" s="124"/>
      <c r="E13" s="122"/>
      <c r="F13" s="122"/>
      <c r="G13" s="123"/>
      <c r="H13" s="123"/>
      <c r="I13" s="123"/>
      <c r="J13" s="123"/>
    </row>
    <row r="14" spans="1:10" ht="18.75">
      <c r="A14" s="122"/>
      <c r="B14" s="123"/>
      <c r="C14" s="123"/>
      <c r="D14" s="124"/>
      <c r="E14" s="122"/>
      <c r="F14" s="122"/>
      <c r="G14" s="123"/>
      <c r="H14" s="123"/>
      <c r="I14" s="123"/>
      <c r="J14" s="123"/>
    </row>
    <row r="15" spans="1:10" ht="18.75">
      <c r="A15" s="122"/>
      <c r="B15" s="123"/>
      <c r="C15" s="123"/>
      <c r="D15" s="124"/>
      <c r="E15" s="122"/>
      <c r="F15" s="122"/>
      <c r="G15" s="123"/>
      <c r="H15" s="123"/>
      <c r="I15" s="123"/>
      <c r="J15" s="123"/>
    </row>
    <row r="16" spans="1:10" ht="18.75">
      <c r="A16" s="122"/>
      <c r="B16" s="123"/>
      <c r="C16" s="123"/>
      <c r="D16" s="124"/>
      <c r="E16" s="122"/>
      <c r="F16" s="122"/>
      <c r="G16" s="123"/>
      <c r="H16" s="123"/>
      <c r="I16" s="123"/>
      <c r="J16" s="123"/>
    </row>
    <row r="17" spans="1:10" ht="18.75">
      <c r="A17" s="122"/>
      <c r="B17" s="123"/>
      <c r="C17" s="123"/>
      <c r="D17" s="124"/>
      <c r="E17" s="122"/>
      <c r="F17" s="122"/>
      <c r="G17" s="123"/>
      <c r="H17" s="123"/>
      <c r="I17" s="123"/>
      <c r="J17" s="123"/>
    </row>
    <row r="18" spans="1:10" ht="18.75">
      <c r="A18" s="122"/>
      <c r="B18" s="123"/>
      <c r="C18" s="123"/>
      <c r="D18" s="124"/>
      <c r="E18" s="122"/>
      <c r="F18" s="122"/>
      <c r="G18" s="123"/>
      <c r="H18" s="123"/>
      <c r="I18" s="123"/>
      <c r="J18" s="123"/>
    </row>
    <row r="19" spans="1:10" ht="18.75">
      <c r="A19" s="122"/>
      <c r="B19" s="123"/>
      <c r="C19" s="123"/>
      <c r="D19" s="124"/>
      <c r="E19" s="122"/>
      <c r="F19" s="122"/>
      <c r="G19" s="123"/>
      <c r="H19" s="123"/>
      <c r="I19" s="123"/>
      <c r="J19" s="123"/>
    </row>
    <row r="20" spans="1:10" ht="18.75">
      <c r="A20" s="122"/>
      <c r="B20" s="123"/>
      <c r="C20" s="123"/>
      <c r="D20" s="124"/>
      <c r="E20" s="122"/>
      <c r="F20" s="122"/>
      <c r="G20" s="123"/>
      <c r="H20" s="123"/>
      <c r="I20" s="123"/>
      <c r="J20" s="123"/>
    </row>
    <row r="21" spans="1:10" ht="18.75">
      <c r="A21" s="122"/>
      <c r="B21" s="123"/>
      <c r="C21" s="123"/>
      <c r="D21" s="124"/>
      <c r="E21" s="122"/>
      <c r="F21" s="122"/>
      <c r="G21" s="123"/>
      <c r="H21" s="123"/>
      <c r="I21" s="123"/>
      <c r="J21" s="123"/>
    </row>
    <row r="22" spans="1:10" ht="18.75">
      <c r="A22" s="122"/>
      <c r="B22" s="123"/>
      <c r="C22" s="123"/>
      <c r="D22" s="124"/>
      <c r="E22" s="122"/>
      <c r="F22" s="122"/>
      <c r="G22" s="123"/>
      <c r="H22" s="123"/>
      <c r="I22" s="123"/>
      <c r="J22" s="123"/>
    </row>
    <row r="23" spans="1:10" ht="18.75">
      <c r="A23" s="122"/>
      <c r="B23" s="123"/>
      <c r="C23" s="123"/>
      <c r="D23" s="124"/>
      <c r="E23" s="122"/>
      <c r="F23" s="122"/>
      <c r="G23" s="123"/>
      <c r="H23" s="123"/>
      <c r="I23" s="123"/>
      <c r="J23" s="123"/>
    </row>
    <row r="24" spans="1:10" ht="18.75">
      <c r="A24" s="122"/>
      <c r="B24" s="123"/>
      <c r="C24" s="123"/>
      <c r="D24" s="124"/>
      <c r="E24" s="122"/>
      <c r="F24" s="122"/>
      <c r="G24" s="123"/>
      <c r="H24" s="123"/>
      <c r="I24" s="123"/>
      <c r="J24" s="123"/>
    </row>
    <row r="25" spans="1:10" ht="18.75">
      <c r="A25" s="122"/>
      <c r="B25" s="123"/>
      <c r="C25" s="123"/>
      <c r="D25" s="124"/>
      <c r="E25" s="122"/>
      <c r="F25" s="122"/>
      <c r="G25" s="123"/>
      <c r="H25" s="123"/>
      <c r="I25" s="123"/>
      <c r="J25" s="123"/>
    </row>
    <row r="26" spans="1:10" ht="18.75">
      <c r="A26" s="122"/>
      <c r="B26" s="123"/>
      <c r="C26" s="123"/>
      <c r="D26" s="124"/>
      <c r="E26" s="122"/>
      <c r="F26" s="122"/>
      <c r="G26" s="123"/>
      <c r="H26" s="123"/>
      <c r="I26" s="123"/>
      <c r="J26" s="123"/>
    </row>
    <row r="27" spans="1:10" ht="18.75">
      <c r="A27" s="122"/>
      <c r="B27" s="123"/>
      <c r="C27" s="123"/>
      <c r="D27" s="124"/>
      <c r="E27" s="122"/>
      <c r="F27" s="122"/>
      <c r="G27" s="123"/>
      <c r="H27" s="123"/>
      <c r="I27" s="123"/>
      <c r="J27" s="123"/>
    </row>
    <row r="28" spans="1:10" ht="18.75">
      <c r="A28" s="122"/>
      <c r="B28" s="123"/>
      <c r="C28" s="123"/>
      <c r="D28" s="124"/>
      <c r="E28" s="122"/>
      <c r="F28" s="122"/>
      <c r="G28" s="123"/>
      <c r="H28" s="123"/>
      <c r="I28" s="123"/>
      <c r="J28" s="123"/>
    </row>
    <row r="29" spans="1:10" ht="20.25">
      <c r="A29" s="122"/>
      <c r="B29" s="123"/>
      <c r="C29" s="123"/>
      <c r="D29" s="124"/>
      <c r="E29" s="122"/>
      <c r="F29" s="122"/>
      <c r="G29" s="123"/>
      <c r="H29" s="126"/>
      <c r="I29" s="123"/>
      <c r="J29" s="123"/>
    </row>
    <row r="30" ht="18.75">
      <c r="K30" s="190">
        <v>27</v>
      </c>
    </row>
  </sheetData>
  <sheetProtection/>
  <mergeCells count="10">
    <mergeCell ref="K5:K6"/>
    <mergeCell ref="L5:L6"/>
    <mergeCell ref="L7:L9"/>
    <mergeCell ref="G2:I2"/>
    <mergeCell ref="F5:F6"/>
    <mergeCell ref="E10:J10"/>
    <mergeCell ref="A3:F3"/>
    <mergeCell ref="A4:F4"/>
    <mergeCell ref="G5:J5"/>
    <mergeCell ref="A10:C10"/>
  </mergeCells>
  <conditionalFormatting sqref="M6:IV6 A5:IV5 A6:K6">
    <cfRule type="expression" priority="1" dxfId="0" stopIfTrue="1">
      <formula>OR(CELL("row")=ROW(),CELL("col")=COLUMN())</formula>
    </cfRule>
  </conditionalFormatting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2023-11-09T07:41:51Z</cp:lastPrinted>
  <dcterms:created xsi:type="dcterms:W3CDTF">1996-10-14T23:33:28Z</dcterms:created>
  <dcterms:modified xsi:type="dcterms:W3CDTF">2024-04-18T08:50:13Z</dcterms:modified>
  <cp:category/>
  <cp:version/>
  <cp:contentType/>
  <cp:contentStatus/>
</cp:coreProperties>
</file>